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1570" windowHeight="7485"/>
  </bookViews>
  <sheets>
    <sheet name="2024" sheetId="12" r:id="rId1"/>
  </sheets>
  <definedNames>
    <definedName name="_xlnm.Print_Area" localSheetId="0">'2024'!$A$1:$E$112</definedName>
  </definedNames>
  <calcPr calcId="144525"/>
</workbook>
</file>

<file path=xl/calcChain.xml><?xml version="1.0" encoding="utf-8"?>
<calcChain xmlns="http://schemas.openxmlformats.org/spreadsheetml/2006/main">
  <c r="C95" i="12" l="1"/>
  <c r="D16" i="12" l="1"/>
  <c r="C92" i="12" l="1"/>
  <c r="C40" i="12"/>
  <c r="C108" i="12"/>
  <c r="C84" i="12"/>
  <c r="D13" i="12"/>
  <c r="D9" i="12"/>
  <c r="C23" i="12" l="1"/>
  <c r="D17" i="12"/>
  <c r="C26" i="12" l="1"/>
  <c r="C30" i="12" l="1"/>
  <c r="C89" i="12" l="1"/>
  <c r="C111" i="12" l="1"/>
  <c r="C112" i="12" s="1"/>
  <c r="D18" i="12" s="1"/>
  <c r="D19" i="12" l="1"/>
  <c r="D20" i="12"/>
</calcChain>
</file>

<file path=xl/sharedStrings.xml><?xml version="1.0" encoding="utf-8"?>
<sst xmlns="http://schemas.openxmlformats.org/spreadsheetml/2006/main" count="273" uniqueCount="206">
  <si>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</si>
  <si>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</si>
  <si>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</si>
  <si>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</si>
  <si>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</si>
  <si>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</si>
  <si>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</si>
  <si>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</si>
  <si>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</si>
  <si>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</si>
  <si>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</si>
  <si>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</si>
  <si>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</si>
  <si>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</si>
  <si>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</si>
  <si>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</si>
  <si>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</si>
  <si>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</si>
  <si>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</si>
  <si>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</si>
  <si>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</si>
  <si>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</si>
  <si>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</si>
  <si>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</si>
  <si>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</si>
  <si>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</si>
  <si>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</si>
  <si>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</si>
  <si>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</si>
  <si>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</si>
  <si>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</si>
  <si>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</si>
  <si>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</si>
  <si>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</si>
  <si>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</si>
  <si>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</si>
  <si>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</si>
  <si>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</si>
  <si>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</si>
  <si>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</si>
  <si>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</si>
  <si>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</si>
  <si>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</si>
  <si>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</si>
  <si>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</si>
  <si>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</si>
  <si>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</si>
  <si>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</si>
  <si>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</si>
  <si>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</si>
  <si>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</si>
  <si>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</si>
  <si>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</si>
  <si>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</si>
  <si>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</si>
  <si>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</si>
  <si>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</si>
  <si>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</si>
  <si>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</si>
  <si>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</si>
  <si>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</si>
  <si>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</si>
  <si>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</si>
  <si>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</si>
  <si>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</si>
  <si>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</si>
  <si>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</si>
  <si>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</si>
  <si>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</si>
  <si>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</si>
  <si>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</si>
  <si>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г. Чита ул. Чкалова , д. 20</t>
  </si>
  <si>
    <t>шт.</t>
  </si>
  <si>
    <t>подъезд</t>
  </si>
  <si>
    <t>м</t>
  </si>
  <si>
    <t>дом</t>
  </si>
  <si>
    <t>стояк</t>
  </si>
  <si>
    <t>узел</t>
  </si>
  <si>
    <t>Осмотр подвала</t>
  </si>
  <si>
    <t>Отключение отопления</t>
  </si>
  <si>
    <t>Регулировка теплоносителя</t>
  </si>
  <si>
    <t>м3</t>
  </si>
  <si>
    <t>подвал</t>
  </si>
  <si>
    <t>Перезапуск (удаление воздуха) стояков отопления</t>
  </si>
  <si>
    <t>1 стояк</t>
  </si>
  <si>
    <t>1 дом</t>
  </si>
  <si>
    <t>Очистка канализационной сети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</si>
  <si>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</si>
  <si>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</si>
  <si>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</si>
  <si>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</si>
  <si>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</si>
  <si>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</si>
  <si>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</si>
  <si>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</si>
  <si>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</si>
  <si>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</si>
  <si>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</si>
  <si>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</si>
  <si>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</si>
  <si>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</si>
  <si>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</si>
  <si>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</si>
  <si>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</si>
  <si>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9.1</t>
  </si>
  <si>
    <t>9.2</t>
  </si>
  <si>
    <t>9.3</t>
  </si>
  <si>
    <t>12.2</t>
  </si>
  <si>
    <t>13.3</t>
  </si>
  <si>
    <t>13.4</t>
  </si>
  <si>
    <t>14</t>
  </si>
  <si>
    <t>15</t>
  </si>
  <si>
    <t>16</t>
  </si>
  <si>
    <t>Льгота старшим по дому</t>
  </si>
  <si>
    <t>5</t>
  </si>
  <si>
    <t>6</t>
  </si>
  <si>
    <t>7</t>
  </si>
  <si>
    <t>8</t>
  </si>
  <si>
    <t>9</t>
  </si>
  <si>
    <t xml:space="preserve">Площадь </t>
  </si>
  <si>
    <t>за период: 01.01.2024-31.12.2024</t>
  </si>
  <si>
    <t>Переходящие остатки денежных средств на 01.01.2024</t>
  </si>
  <si>
    <t>Дебиторская задолженность  за 2024г</t>
  </si>
  <si>
    <t>Остатки денежных средств  за 2024г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</si>
  <si>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</si>
  <si>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</si>
  <si>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</si>
  <si>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</si>
  <si>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</si>
  <si>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</si>
  <si>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4.9</t>
  </si>
  <si>
    <t>ЭЭ на ОДН сверх норматива за 2023 г.</t>
  </si>
  <si>
    <t>Восстановление крепления мелких конструктивных элементов (изделий)</t>
  </si>
  <si>
    <t>Вывоз элементов старой детской площадки Чкалова, д.20</t>
  </si>
  <si>
    <t>площадка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</si>
  <si>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</si>
  <si>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</si>
  <si>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</si>
  <si>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детской площадки Чкалова д 20</t>
  </si>
  <si>
    <t>Дератизация помещений 2024 г.</t>
  </si>
  <si>
    <t>Доставка и монтаж детского игрового комплекса Чкалова д 20</t>
  </si>
  <si>
    <t>Завоз песка с предварительной частичной очисткой</t>
  </si>
  <si>
    <t>Закрытие вентиляционного продуха в подвале</t>
  </si>
  <si>
    <t>Заливка тамбурного порога в подъезде</t>
  </si>
  <si>
    <t>Замена водного крана д 20-25 мм</t>
  </si>
  <si>
    <t>Замена задвижки Чкалова д 20</t>
  </si>
  <si>
    <t>Замена лампы накаливания</t>
  </si>
  <si>
    <t>Замена светильника с датчиком движения</t>
  </si>
  <si>
    <t>Замена участка отопления Чкалова, д.20</t>
  </si>
  <si>
    <t>Замена шарового металического крана д 15-32мм</t>
  </si>
  <si>
    <t>Засыпка утрамбовка ям Чкалова д 20</t>
  </si>
  <si>
    <t>Изготовление и монтаж водосточной решетки Чкалова 20 п1</t>
  </si>
  <si>
    <t>Крепление мелких конструктивных элементов</t>
  </si>
  <si>
    <t>Мелкий ремонт пластикового окна</t>
  </si>
  <si>
    <t>Мелкий ремонт тамбурной двери (подгонка)</t>
  </si>
  <si>
    <t>Мелкий ремонт чердачной двери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</si>
  <si>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</si>
  <si>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</si>
  <si>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</si>
  <si>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</si>
  <si>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</si>
  <si>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Осмотр кровли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</si>
  <si>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</si>
  <si>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</si>
  <si>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</si>
  <si>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</si>
  <si>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Открытие продуха</t>
  </si>
  <si>
    <t>Очистка фановых труб от наледи и изморози</t>
  </si>
  <si>
    <t>Перемотка резьбовых соединений (устранение течи на трубах ВГП , отопл.</t>
  </si>
  <si>
    <t>Подготовка проекта межевания Чкалова, д.20</t>
  </si>
  <si>
    <t>Регулировка доводчика</t>
  </si>
  <si>
    <t>Ремонт ВВП Чкалова д 20</t>
  </si>
  <si>
    <t>Ремонт ВВП с заменой калачей и фланцев Чкалова 20</t>
  </si>
  <si>
    <t>Ремонт детской площадки Чкалова д 20</t>
  </si>
  <si>
    <t>Ремонт и сборка на трубах системы отопления до 25мм</t>
  </si>
  <si>
    <t>Ремонт ступеней Чкалова д 20 п1</t>
  </si>
  <si>
    <t>Сброс воздуха  стояка   ХВС,ГВС</t>
  </si>
  <si>
    <t>Сварочные работы (без стоимости материала)</t>
  </si>
  <si>
    <t>Смена вентиля ХВС ГВС РРR д20</t>
  </si>
  <si>
    <t>Смена труб ХВС ГВС д 20-25 армированная</t>
  </si>
  <si>
    <t>Смена труб ХВС ГВС д 32 армированная</t>
  </si>
  <si>
    <t>Смена труб отопления д 50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</si>
  <si>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</si>
  <si>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</si>
  <si>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</si>
  <si>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</si>
  <si>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</si>
  <si>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</si>
  <si>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</si>
  <si>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</si>
  <si>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доводчика</t>
  </si>
  <si>
    <t>Установка пружины на тамбурную дверь</t>
  </si>
  <si>
    <t>Устранение свищей в трубах хомутами до  57 мм</t>
  </si>
  <si>
    <t>Формовочная обрезка дерева с использованием лестницы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</si>
  <si>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</si>
  <si>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</si>
  <si>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</si>
  <si>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</si>
  <si>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</si>
  <si>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</si>
  <si>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</si>
  <si>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13.8</t>
  </si>
  <si>
    <t>13.9</t>
  </si>
  <si>
    <t>13.10</t>
  </si>
  <si>
    <t>13.11</t>
  </si>
  <si>
    <t>13.12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</si>
</sst>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6">
    <xf numFmtId="0" fontId="0" fillId="0" borderId="0"/>
    <xf numFmtId="0" fontId="35" fillId="2" borderId="1" applyNumberFormat="0" applyAlignment="0" applyProtection="0"/>
    <xf numFmtId="0" fontId="34" fillId="0" borderId="0"/>
    <xf numFmtId="164" fontId="34" fillId="0" borderId="0" applyFont="0" applyFill="0" applyBorder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43" fontId="45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36" fillId="0" borderId="0" xfId="4" applyFont="1" applyFill="1" applyAlignment="1">
      <alignment horizontal="center" wrapText="1"/>
    </xf>
    <xf numFmtId="0" fontId="41" fillId="0" borderId="2" xfId="1" applyFont="1" applyFill="1" applyBorder="1" applyAlignment="1">
      <alignment horizontal="center" vertical="center" wrapText="1"/>
    </xf>
    <xf numFmtId="2" fontId="36" fillId="0" borderId="0" xfId="4" applyNumberFormat="1" applyFont="1" applyFill="1" applyAlignment="1">
      <alignment horizontal="center" wrapText="1"/>
    </xf>
    <xf numFmtId="0" fontId="36" fillId="0" borderId="0" xfId="4" applyFont="1"/>
    <xf numFmtId="0" fontId="33" fillId="0" borderId="0" xfId="4"/>
    <xf numFmtId="0" fontId="36" fillId="3" borderId="0" xfId="4" applyFont="1" applyFill="1" applyAlignment="1">
      <alignment horizontal="center" wrapText="1"/>
    </xf>
    <xf numFmtId="0" fontId="36" fillId="0" borderId="0" xfId="4" applyFont="1" applyFill="1"/>
    <xf numFmtId="0" fontId="36" fillId="0" borderId="0" xfId="4" applyFont="1" applyFill="1" applyAlignment="1">
      <alignment horizontal="left" vertical="top" wrapText="1"/>
    </xf>
    <xf numFmtId="164" fontId="36" fillId="0" borderId="0" xfId="5" applyFont="1" applyFill="1" applyAlignment="1">
      <alignment horizontal="right" vertical="center" wrapText="1"/>
    </xf>
    <xf numFmtId="0" fontId="38" fillId="0" borderId="3" xfId="1" applyFont="1" applyFill="1" applyBorder="1" applyAlignment="1">
      <alignment horizontal="left" vertical="center" wrapText="1"/>
    </xf>
    <xf numFmtId="0" fontId="42" fillId="0" borderId="5" xfId="1" applyFont="1" applyFill="1" applyBorder="1" applyAlignment="1">
      <alignment horizontal="right" vertical="center" wrapText="1"/>
    </xf>
    <xf numFmtId="0" fontId="38" fillId="0" borderId="5" xfId="1" applyFont="1" applyFill="1" applyBorder="1" applyAlignment="1">
      <alignment horizontal="right" vertical="center" wrapText="1"/>
    </xf>
    <xf numFmtId="4" fontId="36" fillId="0" borderId="0" xfId="5" applyNumberFormat="1" applyFont="1" applyFill="1" applyAlignment="1">
      <alignment horizontal="right" vertical="center" wrapText="1"/>
    </xf>
    <xf numFmtId="0" fontId="36" fillId="0" borderId="0" xfId="4" applyFont="1" applyFill="1" applyAlignment="1">
      <alignment horizontal="center" vertical="center" wrapText="1"/>
    </xf>
    <xf numFmtId="0" fontId="43" fillId="0" borderId="2" xfId="4" applyFont="1" applyFill="1" applyBorder="1" applyAlignment="1">
      <alignment horizontal="center" vertical="center" wrapText="1"/>
    </xf>
    <xf numFmtId="0" fontId="36" fillId="0" borderId="2" xfId="4" applyFont="1" applyFill="1" applyBorder="1" applyAlignment="1">
      <alignment horizontal="center" vertical="center" wrapText="1"/>
    </xf>
    <xf numFmtId="4" fontId="36" fillId="0" borderId="0" xfId="4" applyNumberFormat="1" applyFont="1" applyFill="1" applyAlignment="1">
      <alignment horizontal="center" wrapText="1"/>
    </xf>
    <xf numFmtId="4" fontId="42" fillId="0" borderId="0" xfId="1" applyNumberFormat="1" applyFont="1" applyFill="1" applyBorder="1" applyAlignment="1">
      <alignment vertical="center" wrapText="1"/>
    </xf>
    <xf numFmtId="4" fontId="36" fillId="0" borderId="0" xfId="4" applyNumberFormat="1" applyFont="1"/>
    <xf numFmtId="4" fontId="36" fillId="3" borderId="0" xfId="4" applyNumberFormat="1" applyFont="1" applyFill="1" applyAlignment="1">
      <alignment horizontal="center" wrapText="1"/>
    </xf>
    <xf numFmtId="4" fontId="36" fillId="0" borderId="0" xfId="4" applyNumberFormat="1" applyFont="1" applyFill="1"/>
    <xf numFmtId="0" fontId="39" fillId="0" borderId="2" xfId="0" applyFont="1" applyFill="1" applyBorder="1" applyAlignment="1">
      <alignment horizontal="left" vertical="center" wrapText="1"/>
    </xf>
    <xf numFmtId="0" fontId="36" fillId="0" borderId="2" xfId="65" applyFont="1" applyFill="1" applyBorder="1" applyAlignment="1">
      <alignment horizontal="center" vertical="center" wrapText="1"/>
    </xf>
    <xf numFmtId="4" fontId="41" fillId="0" borderId="2" xfId="66" applyNumberFormat="1" applyFont="1" applyFill="1" applyBorder="1" applyAlignment="1">
      <alignment horizontal="center" vertical="center" wrapText="1"/>
    </xf>
    <xf numFmtId="0" fontId="37" fillId="0" borderId="2" xfId="65" applyFont="1" applyBorder="1" applyAlignment="1">
      <alignment horizontal="right" vertical="center"/>
    </xf>
    <xf numFmtId="164" fontId="41" fillId="0" borderId="2" xfId="66" applyFont="1" applyFill="1" applyBorder="1" applyAlignment="1">
      <alignment horizontal="right" vertical="center" wrapText="1"/>
    </xf>
    <xf numFmtId="0" fontId="37" fillId="4" borderId="2" xfId="65" applyFont="1" applyFill="1" applyBorder="1" applyAlignment="1">
      <alignment horizontal="center" vertical="center" wrapText="1"/>
    </xf>
    <xf numFmtId="0" fontId="37" fillId="4" borderId="2" xfId="65" applyFont="1" applyFill="1" applyBorder="1" applyAlignment="1">
      <alignment horizontal="left" vertical="top" wrapText="1"/>
    </xf>
    <xf numFmtId="4" fontId="37" fillId="4" borderId="2" xfId="66" applyNumberFormat="1" applyFont="1" applyFill="1" applyBorder="1" applyAlignment="1">
      <alignment horizontal="right" vertical="center" wrapText="1"/>
    </xf>
    <xf numFmtId="164" fontId="36" fillId="4" borderId="2" xfId="66" applyFont="1" applyFill="1" applyBorder="1" applyAlignment="1">
      <alignment horizontal="right" vertical="center" wrapText="1"/>
    </xf>
    <xf numFmtId="164" fontId="39" fillId="4" borderId="2" xfId="66" applyFont="1" applyFill="1" applyBorder="1" applyAlignment="1">
      <alignment horizontal="right" vertical="center" wrapText="1"/>
    </xf>
    <xf numFmtId="4" fontId="37" fillId="4" borderId="2" xfId="66" applyNumberFormat="1" applyFont="1" applyFill="1" applyBorder="1" applyAlignment="1">
      <alignment horizontal="right"/>
    </xf>
    <xf numFmtId="164" fontId="36" fillId="4" borderId="2" xfId="66" applyFont="1" applyFill="1" applyBorder="1" applyAlignment="1">
      <alignment horizontal="right"/>
    </xf>
    <xf numFmtId="0" fontId="37" fillId="4" borderId="2" xfId="65" applyFont="1" applyFill="1" applyBorder="1" applyAlignment="1">
      <alignment horizontal="center" vertical="center"/>
    </xf>
    <xf numFmtId="4" fontId="37" fillId="4" borderId="2" xfId="66" applyNumberFormat="1" applyFont="1" applyFill="1" applyBorder="1" applyAlignment="1">
      <alignment horizontal="right" vertical="center"/>
    </xf>
    <xf numFmtId="164" fontId="36" fillId="4" borderId="2" xfId="66" applyFont="1" applyFill="1" applyBorder="1" applyAlignment="1">
      <alignment horizontal="right" vertical="center"/>
    </xf>
    <xf numFmtId="49" fontId="36" fillId="0" borderId="2" xfId="65" applyNumberFormat="1" applyFont="1" applyFill="1" applyBorder="1" applyAlignment="1">
      <alignment horizontal="center" vertical="center"/>
    </xf>
    <xf numFmtId="164" fontId="36" fillId="4" borderId="2" xfId="66" applyFont="1" applyFill="1" applyBorder="1" applyAlignment="1">
      <alignment vertical="center"/>
    </xf>
    <xf numFmtId="49" fontId="36" fillId="0" borderId="2" xfId="65" applyNumberFormat="1" applyFont="1" applyBorder="1" applyAlignment="1">
      <alignment horizontal="center" vertical="center"/>
    </xf>
    <xf numFmtId="49" fontId="37" fillId="4" borderId="2" xfId="65" applyNumberFormat="1" applyFont="1" applyFill="1" applyBorder="1" applyAlignment="1">
      <alignment horizontal="center" vertical="center"/>
    </xf>
    <xf numFmtId="0" fontId="40" fillId="4" borderId="2" xfId="65" applyFont="1" applyFill="1" applyBorder="1" applyAlignment="1">
      <alignment horizontal="left" vertical="top" wrapText="1"/>
    </xf>
    <xf numFmtId="4" fontId="40" fillId="4" borderId="2" xfId="66" applyNumberFormat="1" applyFont="1" applyFill="1" applyBorder="1" applyAlignment="1">
      <alignment horizontal="right" vertical="center"/>
    </xf>
    <xf numFmtId="164" fontId="39" fillId="4" borderId="2" xfId="66" applyFont="1" applyFill="1" applyBorder="1" applyAlignment="1">
      <alignment horizontal="right" vertical="center"/>
    </xf>
    <xf numFmtId="43" fontId="39" fillId="0" borderId="2" xfId="63" applyFont="1" applyFill="1" applyBorder="1" applyAlignment="1">
      <alignment horizontal="center" vertical="center" wrapText="1"/>
    </xf>
    <xf numFmtId="43" fontId="36" fillId="0" borderId="2" xfId="63" applyFont="1" applyFill="1" applyBorder="1" applyAlignment="1">
      <alignment vertical="center" wrapText="1"/>
    </xf>
    <xf numFmtId="0" fontId="37" fillId="0" borderId="2" xfId="65" applyFont="1" applyFill="1" applyBorder="1" applyAlignment="1">
      <alignment horizontal="left" vertical="top" wrapText="1"/>
    </xf>
    <xf numFmtId="164" fontId="36" fillId="0" borderId="2" xfId="66" applyFont="1" applyFill="1" applyBorder="1" applyAlignment="1">
      <alignment horizontal="right" vertical="center"/>
    </xf>
    <xf numFmtId="49" fontId="37" fillId="4" borderId="2" xfId="65" applyNumberFormat="1" applyFont="1" applyFill="1" applyBorder="1" applyAlignment="1">
      <alignment horizontal="left" vertical="top" wrapText="1"/>
    </xf>
    <xf numFmtId="49" fontId="36" fillId="4" borderId="2" xfId="66" applyNumberFormat="1" applyFont="1" applyFill="1" applyBorder="1" applyAlignment="1">
      <alignment horizontal="right" vertical="center"/>
    </xf>
    <xf numFmtId="49" fontId="36" fillId="0" borderId="2" xfId="62" applyNumberFormat="1" applyFont="1" applyFill="1" applyBorder="1"/>
    <xf numFmtId="165" fontId="36" fillId="0" borderId="2" xfId="62" applyNumberFormat="1" applyFont="1" applyFill="1" applyBorder="1"/>
    <xf numFmtId="164" fontId="36" fillId="0" borderId="0" xfId="5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36" fillId="0" borderId="0" xfId="4" applyFont="1" applyFill="1" applyAlignment="1">
      <alignment horizontal="right" vertical="top" wrapText="1"/>
    </xf>
    <xf numFmtId="49" fontId="37" fillId="4" borderId="2" xfId="0" applyNumberFormat="1" applyFont="1" applyFill="1" applyBorder="1" applyAlignment="1">
      <alignment horizontal="center" vertical="center" wrapText="1"/>
    </xf>
    <xf numFmtId="0" fontId="37" fillId="4" borderId="2" xfId="0" applyFont="1" applyFill="1" applyBorder="1" applyAlignment="1">
      <alignment horizontal="left" vertical="top" wrapText="1"/>
    </xf>
    <xf numFmtId="49" fontId="37" fillId="4" borderId="2" xfId="0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vertical="center"/>
    </xf>
    <xf numFmtId="0" fontId="37" fillId="5" borderId="2" xfId="4" applyFont="1" applyFill="1" applyBorder="1" applyAlignment="1">
      <alignment horizontal="center" vertical="center" wrapText="1"/>
    </xf>
    <xf numFmtId="0" fontId="41" fillId="5" borderId="3" xfId="1" applyFont="1" applyFill="1" applyBorder="1" applyAlignment="1">
      <alignment horizontal="left" vertical="center" wrapText="1"/>
    </xf>
    <xf numFmtId="0" fontId="41" fillId="5" borderId="5" xfId="1" applyFont="1" applyFill="1" applyBorder="1" applyAlignment="1">
      <alignment horizontal="right" vertical="center" wrapText="1"/>
    </xf>
    <xf numFmtId="165" fontId="36" fillId="5" borderId="2" xfId="0" applyNumberFormat="1" applyFont="1" applyFill="1" applyBorder="1"/>
    <xf numFmtId="49" fontId="36" fillId="5" borderId="2" xfId="0" applyNumberFormat="1" applyFont="1" applyFill="1" applyBorder="1" applyAlignment="1">
      <alignment horizontal="left" vertical="top" wrapText="1"/>
    </xf>
    <xf numFmtId="4" fontId="36" fillId="5" borderId="2" xfId="0" applyNumberFormat="1" applyFont="1" applyFill="1" applyBorder="1" applyAlignment="1">
      <alignment horizontal="right"/>
    </xf>
    <xf numFmtId="49" fontId="36" fillId="5" borderId="2" xfId="0" applyNumberFormat="1" applyFont="1" applyFill="1" applyBorder="1" applyAlignment="1">
      <alignment horizontal="right"/>
    </xf>
    <xf numFmtId="165" fontId="36" fillId="5" borderId="2" xfId="4" applyNumberFormat="1" applyFont="1" applyFill="1" applyBorder="1" applyAlignment="1">
      <alignment horizontal="right"/>
    </xf>
    <xf numFmtId="4" fontId="36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7" fillId="5" borderId="2" xfId="66" applyNumberFormat="1" applyFont="1" applyFill="1" applyBorder="1" applyAlignment="1">
      <alignment horizontal="right" vertical="center"/>
    </xf>
    <xf numFmtId="4" fontId="38" fillId="0" borderId="3" xfId="1" applyNumberFormat="1" applyFont="1" applyFill="1" applyBorder="1" applyAlignment="1">
      <alignment horizontal="right" vertical="center" wrapText="1"/>
    </xf>
    <xf numFmtId="4" fontId="38" fillId="0" borderId="5" xfId="1" applyNumberFormat="1" applyFont="1" applyFill="1" applyBorder="1" applyAlignment="1">
      <alignment horizontal="righ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0" fontId="37" fillId="0" borderId="3" xfId="64" applyFont="1" applyFill="1" applyBorder="1" applyAlignment="1">
      <alignment horizontal="center" vertical="center" wrapText="1"/>
    </xf>
    <xf numFmtId="0" fontId="37" fillId="0" borderId="4" xfId="64" applyFont="1" applyFill="1" applyBorder="1" applyAlignment="1">
      <alignment horizontal="center" vertical="center" wrapText="1"/>
    </xf>
    <xf numFmtId="0" fontId="37" fillId="0" borderId="5" xfId="64" applyFont="1" applyFill="1" applyBorder="1" applyAlignment="1">
      <alignment horizontal="center" vertical="center" wrapText="1"/>
    </xf>
    <xf numFmtId="4" fontId="38" fillId="5" borderId="3" xfId="1" applyNumberFormat="1" applyFont="1" applyFill="1" applyBorder="1" applyAlignment="1">
      <alignment horizontal="right" vertical="center" wrapText="1"/>
    </xf>
    <xf numFmtId="4" fontId="38" fillId="5" borderId="5" xfId="1" applyNumberFormat="1" applyFont="1" applyFill="1" applyBorder="1" applyAlignment="1">
      <alignment horizontal="right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42" fillId="0" borderId="5" xfId="1" applyFont="1" applyFill="1" applyBorder="1" applyAlignment="1">
      <alignment horizontal="left" vertical="center" wrapText="1"/>
    </xf>
    <xf numFmtId="4" fontId="42" fillId="5" borderId="3" xfId="1" applyNumberFormat="1" applyFont="1" applyFill="1" applyBorder="1" applyAlignment="1">
      <alignment horizontal="right" vertical="center" wrapText="1"/>
    </xf>
    <xf numFmtId="4" fontId="42" fillId="5" borderId="5" xfId="1" applyNumberFormat="1" applyFont="1" applyFill="1" applyBorder="1" applyAlignment="1">
      <alignment horizontal="right" vertical="center" wrapText="1"/>
    </xf>
    <xf numFmtId="4" fontId="42" fillId="0" borderId="2" xfId="1" applyNumberFormat="1" applyFont="1" applyFill="1" applyBorder="1" applyAlignment="1">
      <alignment horizontal="right" vertical="center" wrapText="1"/>
    </xf>
    <xf numFmtId="0" fontId="42" fillId="0" borderId="2" xfId="1" applyFont="1" applyFill="1" applyBorder="1" applyAlignment="1">
      <alignment horizontal="left" vertical="center" wrapText="1"/>
    </xf>
    <xf numFmtId="4" fontId="42" fillId="0" borderId="3" xfId="1" applyNumberFormat="1" applyFont="1" applyFill="1" applyBorder="1" applyAlignment="1">
      <alignment horizontal="right" vertical="center" wrapText="1"/>
    </xf>
    <xf numFmtId="4" fontId="42" fillId="0" borderId="5" xfId="1" applyNumberFormat="1" applyFont="1" applyFill="1" applyBorder="1" applyAlignment="1">
      <alignment horizontal="right" vertical="center" wrapText="1"/>
    </xf>
    <xf numFmtId="0" fontId="40" fillId="0" borderId="0" xfId="4" applyFont="1" applyFill="1" applyBorder="1" applyAlignment="1">
      <alignment horizontal="center" vertical="center" wrapText="1"/>
    </xf>
    <xf numFmtId="164" fontId="36" fillId="5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center" vertical="center" wrapText="1"/>
    </xf>
    <xf numFmtId="0" fontId="41" fillId="0" borderId="4" xfId="1" applyFont="1" applyFill="1" applyBorder="1" applyAlignment="1">
      <alignment horizontal="center" vertical="center" wrapText="1"/>
    </xf>
    <xf numFmtId="0" fontId="41" fillId="0" borderId="5" xfId="1" applyFont="1" applyFill="1" applyBorder="1" applyAlignment="1">
      <alignment horizontal="center" vertical="center" wrapText="1"/>
    </xf>
    <xf numFmtId="0" fontId="41" fillId="5" borderId="3" xfId="1" applyFont="1" applyFill="1" applyBorder="1" applyAlignment="1">
      <alignment horizontal="left" vertical="center" wrapText="1"/>
    </xf>
    <xf numFmtId="0" fontId="41" fillId="5" borderId="5" xfId="1" applyFont="1" applyFill="1" applyBorder="1" applyAlignment="1">
      <alignment horizontal="left" vertical="center" wrapText="1"/>
    </xf>
  </cellXfs>
  <cellStyles count="316">
    <cellStyle name="Вывод" xfId="1" builtinId="21"/>
    <cellStyle name="Гиперссылка 2" xfId="69"/>
    <cellStyle name="Обычный" xfId="0" builtinId="0"/>
    <cellStyle name="Обычный 10" xfId="17"/>
    <cellStyle name="Обычный 10 2" xfId="70"/>
    <cellStyle name="Обычный 10 3" xfId="71"/>
    <cellStyle name="Обычный 10 4" xfId="72"/>
    <cellStyle name="Обычный 10 5" xfId="73"/>
    <cellStyle name="Обычный 11" xfId="19"/>
    <cellStyle name="Обычный 11 2" xfId="74"/>
    <cellStyle name="Обычный 11 3" xfId="75"/>
    <cellStyle name="Обычный 11 4" xfId="76"/>
    <cellStyle name="Обычный 11 5" xfId="77"/>
    <cellStyle name="Обычный 12" xfId="21"/>
    <cellStyle name="Обычный 12 2" xfId="78"/>
    <cellStyle name="Обычный 12 3" xfId="79"/>
    <cellStyle name="Обычный 12 4" xfId="80"/>
    <cellStyle name="Обычный 12 5" xfId="81"/>
    <cellStyle name="Обычный 13" xfId="23"/>
    <cellStyle name="Обычный 13 2" xfId="82"/>
    <cellStyle name="Обычный 13 2 2" xfId="68"/>
    <cellStyle name="Обычный 13 3" xfId="83"/>
    <cellStyle name="Обычный 13 4" xfId="84"/>
    <cellStyle name="Обычный 13 5" xfId="85"/>
    <cellStyle name="Обычный 14" xfId="25"/>
    <cellStyle name="Обычный 14 2" xfId="86"/>
    <cellStyle name="Обычный 14 3" xfId="87"/>
    <cellStyle name="Обычный 14 4" xfId="88"/>
    <cellStyle name="Обычный 14 5" xfId="89"/>
    <cellStyle name="Обычный 15" xfId="27"/>
    <cellStyle name="Обычный 15 2" xfId="90"/>
    <cellStyle name="Обычный 15 3" xfId="91"/>
    <cellStyle name="Обычный 15 4" xfId="92"/>
    <cellStyle name="Обычный 15 5" xfId="93"/>
    <cellStyle name="Обычный 16" xfId="29"/>
    <cellStyle name="Обычный 16 2" xfId="94"/>
    <cellStyle name="Обычный 16 3" xfId="95"/>
    <cellStyle name="Обычный 16 4" xfId="96"/>
    <cellStyle name="Обычный 16 5" xfId="97"/>
    <cellStyle name="Обычный 17" xfId="31"/>
    <cellStyle name="Обычный 17 2" xfId="98"/>
    <cellStyle name="Обычный 17 3" xfId="99"/>
    <cellStyle name="Обычный 17 4" xfId="100"/>
    <cellStyle name="Обычный 17 5" xfId="101"/>
    <cellStyle name="Обычный 18" xfId="33"/>
    <cellStyle name="Обычный 18 2" xfId="102"/>
    <cellStyle name="Обычный 18 3" xfId="103"/>
    <cellStyle name="Обычный 18 4" xfId="104"/>
    <cellStyle name="Обычный 18 5" xfId="105"/>
    <cellStyle name="Обычный 19" xfId="35"/>
    <cellStyle name="Обычный 19 2" xfId="106"/>
    <cellStyle name="Обычный 19 3" xfId="107"/>
    <cellStyle name="Обычный 19 4" xfId="108"/>
    <cellStyle name="Обычный 19 5" xfId="109"/>
    <cellStyle name="Обычный 2" xfId="2"/>
    <cellStyle name="Обычный 2 2" xfId="110"/>
    <cellStyle name="Обычный 2 3" xfId="111"/>
    <cellStyle name="Обычный 2 4" xfId="112"/>
    <cellStyle name="Обычный 2 5" xfId="113"/>
    <cellStyle name="Обычный 20" xfId="37"/>
    <cellStyle name="Обычный 20 2" xfId="67"/>
    <cellStyle name="Обычный 20 2 2" xfId="114"/>
    <cellStyle name="Обычный 20 2 3" xfId="115"/>
    <cellStyle name="Обычный 20 3" xfId="116"/>
    <cellStyle name="Обычный 20 4" xfId="117"/>
    <cellStyle name="Обычный 20 5" xfId="118"/>
    <cellStyle name="Обычный 21" xfId="39"/>
    <cellStyle name="Обычный 21 2" xfId="119"/>
    <cellStyle name="Обычный 21 3" xfId="120"/>
    <cellStyle name="Обычный 21 4" xfId="121"/>
    <cellStyle name="Обычный 21 5" xfId="122"/>
    <cellStyle name="Обычный 22" xfId="41"/>
    <cellStyle name="Обычный 22 2" xfId="123"/>
    <cellStyle name="Обычный 22 3" xfId="124"/>
    <cellStyle name="Обычный 22 4" xfId="125"/>
    <cellStyle name="Обычный 22 5" xfId="126"/>
    <cellStyle name="Обычный 23" xfId="43"/>
    <cellStyle name="Обычный 23 2" xfId="127"/>
    <cellStyle name="Обычный 23 3" xfId="128"/>
    <cellStyle name="Обычный 23 4" xfId="129"/>
    <cellStyle name="Обычный 23 5" xfId="130"/>
    <cellStyle name="Обычный 24" xfId="45"/>
    <cellStyle name="Обычный 24 2" xfId="131"/>
    <cellStyle name="Обычный 24 3" xfId="132"/>
    <cellStyle name="Обычный 24 4" xfId="133"/>
    <cellStyle name="Обычный 24 5" xfId="134"/>
    <cellStyle name="Обычный 25" xfId="47"/>
    <cellStyle name="Обычный 25 2" xfId="135"/>
    <cellStyle name="Обычный 25 3" xfId="136"/>
    <cellStyle name="Обычный 25 4" xfId="137"/>
    <cellStyle name="Обычный 25 5" xfId="138"/>
    <cellStyle name="Обычный 26" xfId="49"/>
    <cellStyle name="Обычный 26 2" xfId="139"/>
    <cellStyle name="Обычный 26 3" xfId="140"/>
    <cellStyle name="Обычный 26 4" xfId="141"/>
    <cellStyle name="Обычный 26 5" xfId="142"/>
    <cellStyle name="Обычный 27" xfId="50"/>
    <cellStyle name="Обычный 27 2" xfId="143"/>
    <cellStyle name="Обычный 27 3" xfId="144"/>
    <cellStyle name="Обычный 27 4" xfId="145"/>
    <cellStyle name="Обычный 27 5" xfId="146"/>
    <cellStyle name="Обычный 28" xfId="52"/>
    <cellStyle name="Обычный 28 2" xfId="147"/>
    <cellStyle name="Обычный 28 3" xfId="148"/>
    <cellStyle name="Обычный 28 4" xfId="149"/>
    <cellStyle name="Обычный 28 5" xfId="150"/>
    <cellStyle name="Обычный 29" xfId="54"/>
    <cellStyle name="Обычный 29 2" xfId="151"/>
    <cellStyle name="Обычный 29 3" xfId="152"/>
    <cellStyle name="Обычный 29 4" xfId="153"/>
    <cellStyle name="Обычный 29 5" xfId="154"/>
    <cellStyle name="Обычный 3" xfId="4"/>
    <cellStyle name="Обычный 3 2" xfId="65"/>
    <cellStyle name="Обычный 3 2 2" xfId="155"/>
    <cellStyle name="Обычный 3 2 3" xfId="156"/>
    <cellStyle name="Обычный 3 3" xfId="64"/>
    <cellStyle name="Обычный 3 3 2" xfId="157"/>
    <cellStyle name="Обычный 3 3 3" xfId="158"/>
    <cellStyle name="Обычный 3 4" xfId="159"/>
    <cellStyle name="Обычный 3 5" xfId="160"/>
    <cellStyle name="Обычный 30" xfId="56"/>
    <cellStyle name="Обычный 30 2" xfId="161"/>
    <cellStyle name="Обычный 30 3" xfId="162"/>
    <cellStyle name="Обычный 30 4" xfId="163"/>
    <cellStyle name="Обычный 30 5" xfId="164"/>
    <cellStyle name="Обычный 31" xfId="58"/>
    <cellStyle name="Обычный 31 2" xfId="165"/>
    <cellStyle name="Обычный 31 3" xfId="166"/>
    <cellStyle name="Обычный 31 4" xfId="167"/>
    <cellStyle name="Обычный 31 5" xfId="168"/>
    <cellStyle name="Обычный 32" xfId="60"/>
    <cellStyle name="Обычный 32 2" xfId="169"/>
    <cellStyle name="Обычный 32 3" xfId="170"/>
    <cellStyle name="Обычный 32 4" xfId="171"/>
    <cellStyle name="Обычный 32 5" xfId="172"/>
    <cellStyle name="Обычный 33" xfId="62"/>
    <cellStyle name="Обычный 33 2" xfId="173"/>
    <cellStyle name="Обычный 33 3" xfId="174"/>
    <cellStyle name="Обычный 4" xfId="6"/>
    <cellStyle name="Обычный 4 2" xfId="175"/>
    <cellStyle name="Обычный 4 3" xfId="176"/>
    <cellStyle name="Обычный 4 4" xfId="177"/>
    <cellStyle name="Обычный 4 5" xfId="178"/>
    <cellStyle name="Обычный 5" xfId="8"/>
    <cellStyle name="Обычный 5 2" xfId="179"/>
    <cellStyle name="Обычный 5 3" xfId="180"/>
    <cellStyle name="Обычный 5 4" xfId="181"/>
    <cellStyle name="Обычный 5 5" xfId="182"/>
    <cellStyle name="Обычный 6" xfId="10"/>
    <cellStyle name="Обычный 6 2" xfId="183"/>
    <cellStyle name="Обычный 6 3" xfId="184"/>
    <cellStyle name="Обычный 6 4" xfId="185"/>
    <cellStyle name="Обычный 6 5" xfId="186"/>
    <cellStyle name="Обычный 7" xfId="12"/>
    <cellStyle name="Обычный 7 2" xfId="187"/>
    <cellStyle name="Обычный 7 3" xfId="188"/>
    <cellStyle name="Обычный 7 4" xfId="189"/>
    <cellStyle name="Обычный 7 5" xfId="190"/>
    <cellStyle name="Обычный 8" xfId="14"/>
    <cellStyle name="Обычный 8 2" xfId="191"/>
    <cellStyle name="Обычный 8 3" xfId="192"/>
    <cellStyle name="Обычный 8 4" xfId="193"/>
    <cellStyle name="Обычный 8 5" xfId="194"/>
    <cellStyle name="Обычный 9" xfId="16"/>
    <cellStyle name="Обычный 9 2" xfId="195"/>
    <cellStyle name="Обычный 9 3" xfId="196"/>
    <cellStyle name="Обычный 9 4" xfId="197"/>
    <cellStyle name="Обычный 9 5" xfId="198"/>
    <cellStyle name="Финансовый" xfId="63" builtinId="3"/>
    <cellStyle name="Финансовый 10" xfId="20"/>
    <cellStyle name="Финансовый 10 2" xfId="199"/>
    <cellStyle name="Финансовый 10 3" xfId="200"/>
    <cellStyle name="Финансовый 10 4" xfId="201"/>
    <cellStyle name="Финансовый 10 5" xfId="202"/>
    <cellStyle name="Финансовый 11" xfId="22"/>
    <cellStyle name="Финансовый 11 2" xfId="203"/>
    <cellStyle name="Финансовый 11 3" xfId="204"/>
    <cellStyle name="Финансовый 11 4" xfId="205"/>
    <cellStyle name="Финансовый 11 5" xfId="206"/>
    <cellStyle name="Финансовый 12" xfId="24"/>
    <cellStyle name="Финансовый 12 2" xfId="207"/>
    <cellStyle name="Финансовый 12 3" xfId="208"/>
    <cellStyle name="Финансовый 12 4" xfId="209"/>
    <cellStyle name="Финансовый 12 5" xfId="210"/>
    <cellStyle name="Финансовый 13" xfId="26"/>
    <cellStyle name="Финансовый 13 2" xfId="211"/>
    <cellStyle name="Финансовый 13 3" xfId="212"/>
    <cellStyle name="Финансовый 13 4" xfId="213"/>
    <cellStyle name="Финансовый 13 5" xfId="214"/>
    <cellStyle name="Финансовый 14" xfId="28"/>
    <cellStyle name="Финансовый 14 2" xfId="215"/>
    <cellStyle name="Финансовый 14 3" xfId="216"/>
    <cellStyle name="Финансовый 14 4" xfId="217"/>
    <cellStyle name="Финансовый 14 5" xfId="218"/>
    <cellStyle name="Финансовый 15" xfId="30"/>
    <cellStyle name="Финансовый 15 2" xfId="219"/>
    <cellStyle name="Финансовый 15 3" xfId="220"/>
    <cellStyle name="Финансовый 15 4" xfId="221"/>
    <cellStyle name="Финансовый 15 5" xfId="222"/>
    <cellStyle name="Финансовый 16" xfId="32"/>
    <cellStyle name="Финансовый 16 2" xfId="223"/>
    <cellStyle name="Финансовый 16 3" xfId="224"/>
    <cellStyle name="Финансовый 16 4" xfId="225"/>
    <cellStyle name="Финансовый 16 5" xfId="226"/>
    <cellStyle name="Финансовый 17" xfId="34"/>
    <cellStyle name="Финансовый 17 2" xfId="227"/>
    <cellStyle name="Финансовый 17 3" xfId="228"/>
    <cellStyle name="Финансовый 17 4" xfId="229"/>
    <cellStyle name="Финансовый 17 5" xfId="230"/>
    <cellStyle name="Финансовый 18" xfId="36"/>
    <cellStyle name="Финансовый 18 2" xfId="231"/>
    <cellStyle name="Финансовый 18 3" xfId="232"/>
    <cellStyle name="Финансовый 18 4" xfId="233"/>
    <cellStyle name="Финансовый 18 5" xfId="234"/>
    <cellStyle name="Финансовый 19" xfId="38"/>
    <cellStyle name="Финансовый 19 2" xfId="235"/>
    <cellStyle name="Финансовый 19 3" xfId="236"/>
    <cellStyle name="Финансовый 19 4" xfId="237"/>
    <cellStyle name="Финансовый 19 5" xfId="238"/>
    <cellStyle name="Финансовый 2" xfId="3"/>
    <cellStyle name="Финансовый 2 2" xfId="239"/>
    <cellStyle name="Финансовый 2 3" xfId="240"/>
    <cellStyle name="Финансовый 2 4" xfId="241"/>
    <cellStyle name="Финансовый 2 5" xfId="242"/>
    <cellStyle name="Финансовый 20" xfId="40"/>
    <cellStyle name="Финансовый 20 2" xfId="243"/>
    <cellStyle name="Финансовый 20 3" xfId="244"/>
    <cellStyle name="Финансовый 20 4" xfId="245"/>
    <cellStyle name="Финансовый 20 5" xfId="246"/>
    <cellStyle name="Финансовый 21" xfId="42"/>
    <cellStyle name="Финансовый 21 2" xfId="247"/>
    <cellStyle name="Финансовый 21 3" xfId="248"/>
    <cellStyle name="Финансовый 21 4" xfId="249"/>
    <cellStyle name="Финансовый 21 5" xfId="250"/>
    <cellStyle name="Финансовый 22" xfId="44"/>
    <cellStyle name="Финансовый 22 2" xfId="251"/>
    <cellStyle name="Финансовый 22 3" xfId="252"/>
    <cellStyle name="Финансовый 22 4" xfId="253"/>
    <cellStyle name="Финансовый 22 5" xfId="254"/>
    <cellStyle name="Финансовый 23" xfId="46"/>
    <cellStyle name="Финансовый 23 2" xfId="255"/>
    <cellStyle name="Финансовый 23 3" xfId="256"/>
    <cellStyle name="Финансовый 23 4" xfId="257"/>
    <cellStyle name="Финансовый 23 5" xfId="258"/>
    <cellStyle name="Финансовый 24" xfId="48"/>
    <cellStyle name="Финансовый 24 2" xfId="259"/>
    <cellStyle name="Финансовый 24 3" xfId="260"/>
    <cellStyle name="Финансовый 24 4" xfId="261"/>
    <cellStyle name="Финансовый 24 5" xfId="262"/>
    <cellStyle name="Финансовый 25" xfId="51"/>
    <cellStyle name="Финансовый 25 2" xfId="263"/>
    <cellStyle name="Финансовый 25 3" xfId="264"/>
    <cellStyle name="Финансовый 25 4" xfId="265"/>
    <cellStyle name="Финансовый 25 5" xfId="266"/>
    <cellStyle name="Финансовый 26" xfId="53"/>
    <cellStyle name="Финансовый 26 2" xfId="267"/>
    <cellStyle name="Финансовый 26 3" xfId="268"/>
    <cellStyle name="Финансовый 26 4" xfId="269"/>
    <cellStyle name="Финансовый 26 5" xfId="270"/>
    <cellStyle name="Финансовый 27" xfId="55"/>
    <cellStyle name="Финансовый 27 2" xfId="271"/>
    <cellStyle name="Финансовый 27 3" xfId="272"/>
    <cellStyle name="Финансовый 27 4" xfId="273"/>
    <cellStyle name="Финансовый 27 5" xfId="274"/>
    <cellStyle name="Финансовый 28" xfId="57"/>
    <cellStyle name="Финансовый 28 2" xfId="275"/>
    <cellStyle name="Финансовый 28 3" xfId="276"/>
    <cellStyle name="Финансовый 28 4" xfId="277"/>
    <cellStyle name="Финансовый 28 5" xfId="278"/>
    <cellStyle name="Финансовый 29" xfId="59"/>
    <cellStyle name="Финансовый 29 2" xfId="279"/>
    <cellStyle name="Финансовый 29 3" xfId="280"/>
    <cellStyle name="Финансовый 29 4" xfId="281"/>
    <cellStyle name="Финансовый 29 5" xfId="282"/>
    <cellStyle name="Финансовый 3" xfId="5"/>
    <cellStyle name="Финансовый 3 2" xfId="66"/>
    <cellStyle name="Финансовый 3 2 2" xfId="283"/>
    <cellStyle name="Финансовый 3 2 3" xfId="284"/>
    <cellStyle name="Финансовый 3 3" xfId="285"/>
    <cellStyle name="Финансовый 3 4" xfId="286"/>
    <cellStyle name="Финансовый 3 5" xfId="287"/>
    <cellStyle name="Финансовый 30" xfId="61"/>
    <cellStyle name="Финансовый 30 2" xfId="288"/>
    <cellStyle name="Финансовый 30 3" xfId="289"/>
    <cellStyle name="Финансовый 30 4" xfId="290"/>
    <cellStyle name="Финансовый 30 5" xfId="291"/>
    <cellStyle name="Финансовый 4" xfId="7"/>
    <cellStyle name="Финансовый 4 2" xfId="292"/>
    <cellStyle name="Финансовый 4 3" xfId="293"/>
    <cellStyle name="Финансовый 4 4" xfId="294"/>
    <cellStyle name="Финансовый 4 5" xfId="295"/>
    <cellStyle name="Финансовый 5" xfId="9"/>
    <cellStyle name="Финансовый 5 2" xfId="296"/>
    <cellStyle name="Финансовый 5 3" xfId="297"/>
    <cellStyle name="Финансовый 5 4" xfId="298"/>
    <cellStyle name="Финансовый 5 5" xfId="299"/>
    <cellStyle name="Финансовый 6" xfId="11"/>
    <cellStyle name="Финансовый 6 2" xfId="300"/>
    <cellStyle name="Финансовый 6 3" xfId="301"/>
    <cellStyle name="Финансовый 6 4" xfId="302"/>
    <cellStyle name="Финансовый 6 5" xfId="303"/>
    <cellStyle name="Финансовый 7" xfId="13"/>
    <cellStyle name="Финансовый 7 2" xfId="304"/>
    <cellStyle name="Финансовый 7 3" xfId="305"/>
    <cellStyle name="Финансовый 7 4" xfId="306"/>
    <cellStyle name="Финансовый 7 5" xfId="307"/>
    <cellStyle name="Финансовый 8" xfId="15"/>
    <cellStyle name="Финансовый 8 2" xfId="308"/>
    <cellStyle name="Финансовый 8 3" xfId="309"/>
    <cellStyle name="Финансовый 8 4" xfId="310"/>
    <cellStyle name="Финансовый 8 5" xfId="311"/>
    <cellStyle name="Финансовый 9" xfId="18"/>
    <cellStyle name="Финансовый 9 2" xfId="312"/>
    <cellStyle name="Финансовый 9 3" xfId="313"/>
    <cellStyle name="Финансовый 9 4" xfId="314"/>
    <cellStyle name="Финансовый 9 5" xfId="31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2"/>
  <sheetViews>
    <sheetView tabSelected="1" zoomScaleNormal="100" workbookViewId="0">
      <selection activeCell="D12" sqref="D12:E12"/>
    </sheetView>
  </sheetViews>
  <sheetFormatPr defaultRowHeight="15" outlineLevelRow="2" x14ac:dyDescent="0.25"/>
  <cols>
    <col min="1" max="1" width="9.140625" style="14"/>
    <col min="2" max="2" width="68.140625" style="8" customWidth="1"/>
    <col min="3" max="3" width="14.7109375" style="13" customWidth="1"/>
    <col min="4" max="4" width="9.140625" style="9" customWidth="1"/>
    <col min="5" max="5" width="12.7109375" style="9" customWidth="1"/>
    <col min="6" max="6" width="17.28515625" style="17" customWidth="1"/>
    <col min="7" max="16384" width="9.140625" style="1"/>
  </cols>
  <sheetData>
    <row r="2" spans="1:7" ht="15.75" customHeight="1" x14ac:dyDescent="0.25">
      <c r="A2" s="88" t="s">
        <v>4</v>
      </c>
      <c r="B2" s="88"/>
      <c r="C2" s="88"/>
      <c r="D2" s="88"/>
      <c r="E2" s="88"/>
    </row>
    <row r="3" spans="1:7" ht="15" customHeight="1" x14ac:dyDescent="0.25">
      <c r="A3" s="88" t="s">
        <v>71</v>
      </c>
      <c r="B3" s="88"/>
      <c r="C3" s="88"/>
      <c r="D3" s="88"/>
      <c r="E3" s="88"/>
    </row>
    <row r="4" spans="1:7" ht="17.25" customHeight="1" x14ac:dyDescent="0.25">
      <c r="A4" s="89" t="s">
        <v>120</v>
      </c>
      <c r="B4" s="89"/>
      <c r="C4" s="89"/>
      <c r="D4" s="89"/>
      <c r="E4" s="89"/>
    </row>
    <row r="5" spans="1:7" ht="17.25" customHeight="1" x14ac:dyDescent="0.25">
      <c r="A5" s="52"/>
      <c r="B5" s="52"/>
      <c r="C5" s="52"/>
      <c r="D5" s="52"/>
      <c r="E5" s="52"/>
    </row>
    <row r="6" spans="1:7" x14ac:dyDescent="0.25">
      <c r="B6" s="54" t="s">
        <v>119</v>
      </c>
      <c r="C6" s="67">
        <v>3700.2</v>
      </c>
      <c r="D6" s="9" t="s">
        <v>3</v>
      </c>
    </row>
    <row r="7" spans="1:7" ht="39" customHeight="1" x14ac:dyDescent="0.25">
      <c r="A7" s="90" t="s">
        <v>5</v>
      </c>
      <c r="B7" s="91"/>
      <c r="C7" s="91"/>
      <c r="D7" s="91"/>
      <c r="E7" s="92"/>
    </row>
    <row r="8" spans="1:7" x14ac:dyDescent="0.25">
      <c r="A8" s="59">
        <v>1</v>
      </c>
      <c r="B8" s="93" t="s">
        <v>121</v>
      </c>
      <c r="C8" s="94"/>
      <c r="D8" s="73">
        <v>1192819.32</v>
      </c>
      <c r="E8" s="74"/>
    </row>
    <row r="9" spans="1:7" ht="30" x14ac:dyDescent="0.25">
      <c r="A9" s="15">
        <v>2</v>
      </c>
      <c r="B9" s="53" t="s">
        <v>6</v>
      </c>
      <c r="C9" s="11"/>
      <c r="D9" s="84">
        <f>D10+D11+D12</f>
        <v>1396068.56</v>
      </c>
      <c r="E9" s="84"/>
      <c r="F9" s="18"/>
      <c r="G9" s="18"/>
    </row>
    <row r="10" spans="1:7" x14ac:dyDescent="0.25">
      <c r="A10" s="16" t="s">
        <v>13</v>
      </c>
      <c r="B10" s="10" t="s">
        <v>14</v>
      </c>
      <c r="C10" s="12"/>
      <c r="D10" s="78">
        <v>1383653.52</v>
      </c>
      <c r="E10" s="79"/>
    </row>
    <row r="11" spans="1:7" x14ac:dyDescent="0.25">
      <c r="A11" s="16" t="s">
        <v>15</v>
      </c>
      <c r="B11" s="10" t="s">
        <v>12</v>
      </c>
      <c r="C11" s="12"/>
      <c r="D11" s="78">
        <v>0</v>
      </c>
      <c r="E11" s="79"/>
    </row>
    <row r="12" spans="1:7" x14ac:dyDescent="0.25">
      <c r="A12" s="16" t="s">
        <v>16</v>
      </c>
      <c r="B12" s="10" t="s">
        <v>7</v>
      </c>
      <c r="C12" s="12"/>
      <c r="D12" s="78">
        <v>12415.04</v>
      </c>
      <c r="E12" s="79"/>
    </row>
    <row r="13" spans="1:7" ht="30.75" customHeight="1" x14ac:dyDescent="0.25">
      <c r="A13" s="15">
        <v>3</v>
      </c>
      <c r="B13" s="85" t="s">
        <v>21</v>
      </c>
      <c r="C13" s="85"/>
      <c r="D13" s="86">
        <f>D14+D15+D16</f>
        <v>1300518</v>
      </c>
      <c r="E13" s="87"/>
    </row>
    <row r="14" spans="1:7" x14ac:dyDescent="0.25">
      <c r="A14" s="16" t="s">
        <v>17</v>
      </c>
      <c r="B14" s="10" t="s">
        <v>14</v>
      </c>
      <c r="C14" s="12"/>
      <c r="D14" s="78">
        <v>1288102.96</v>
      </c>
      <c r="E14" s="79"/>
    </row>
    <row r="15" spans="1:7" x14ac:dyDescent="0.25">
      <c r="A15" s="16" t="s">
        <v>18</v>
      </c>
      <c r="B15" s="10" t="s">
        <v>12</v>
      </c>
      <c r="C15" s="12"/>
      <c r="D15" s="78">
        <v>0</v>
      </c>
      <c r="E15" s="79"/>
    </row>
    <row r="16" spans="1:7" x14ac:dyDescent="0.25">
      <c r="A16" s="16" t="s">
        <v>19</v>
      </c>
      <c r="B16" s="10" t="s">
        <v>7</v>
      </c>
      <c r="C16" s="12"/>
      <c r="D16" s="78">
        <f>D12</f>
        <v>12415.04</v>
      </c>
      <c r="E16" s="79"/>
    </row>
    <row r="17" spans="1:8" x14ac:dyDescent="0.25">
      <c r="A17" s="16">
        <v>4</v>
      </c>
      <c r="B17" s="10" t="s">
        <v>122</v>
      </c>
      <c r="C17" s="12"/>
      <c r="D17" s="71">
        <f>D9-D13</f>
        <v>95550.560000000056</v>
      </c>
      <c r="E17" s="72"/>
    </row>
    <row r="18" spans="1:8" ht="30" customHeight="1" x14ac:dyDescent="0.25">
      <c r="A18" s="15">
        <v>5</v>
      </c>
      <c r="B18" s="80" t="s">
        <v>22</v>
      </c>
      <c r="C18" s="81"/>
      <c r="D18" s="82">
        <f>C112</f>
        <v>1600131.3120000002</v>
      </c>
      <c r="E18" s="83"/>
    </row>
    <row r="19" spans="1:8" x14ac:dyDescent="0.25">
      <c r="A19" s="16">
        <v>6</v>
      </c>
      <c r="B19" s="10" t="s">
        <v>123</v>
      </c>
      <c r="C19" s="12"/>
      <c r="D19" s="71">
        <f>D9-D18</f>
        <v>-204062.75200000009</v>
      </c>
      <c r="E19" s="72"/>
    </row>
    <row r="20" spans="1:8" x14ac:dyDescent="0.25">
      <c r="A20" s="59">
        <v>7</v>
      </c>
      <c r="B20" s="60" t="s">
        <v>124</v>
      </c>
      <c r="C20" s="61"/>
      <c r="D20" s="73">
        <f>D8+D9-D18</f>
        <v>988756.56799999974</v>
      </c>
      <c r="E20" s="74"/>
    </row>
    <row r="21" spans="1:8" ht="21.75" customHeight="1" x14ac:dyDescent="0.25">
      <c r="A21" s="75" t="s">
        <v>87</v>
      </c>
      <c r="B21" s="76"/>
      <c r="C21" s="76"/>
      <c r="D21" s="76"/>
      <c r="E21" s="77"/>
    </row>
    <row r="22" spans="1:8" ht="73.5" customHeight="1" x14ac:dyDescent="0.25">
      <c r="A22" s="23" t="s">
        <v>20</v>
      </c>
      <c r="B22" s="2" t="s">
        <v>0</v>
      </c>
      <c r="C22" s="24" t="s">
        <v>8</v>
      </c>
      <c r="D22" s="25" t="s">
        <v>9</v>
      </c>
      <c r="E22" s="26" t="s">
        <v>1</v>
      </c>
    </row>
    <row r="23" spans="1:8" x14ac:dyDescent="0.25">
      <c r="A23" s="27">
        <v>1</v>
      </c>
      <c r="B23" s="28" t="s">
        <v>43</v>
      </c>
      <c r="C23" s="29">
        <f>C24+C25</f>
        <v>240527.8</v>
      </c>
      <c r="D23" s="30"/>
      <c r="E23" s="30"/>
    </row>
    <row r="24" spans="1:8" s="5" customFormat="1" x14ac:dyDescent="0.25">
      <c r="A24" s="58" t="s">
        <v>23</v>
      </c>
      <c r="B24" s="68" t="s">
        <v>188</v>
      </c>
      <c r="C24" s="69">
        <v>111006</v>
      </c>
      <c r="D24" s="68" t="s">
        <v>3</v>
      </c>
      <c r="E24" s="69">
        <v>22201.200000000001</v>
      </c>
      <c r="F24" s="19"/>
      <c r="G24" s="4"/>
      <c r="H24" s="4"/>
    </row>
    <row r="25" spans="1:8" s="5" customFormat="1" x14ac:dyDescent="0.25">
      <c r="A25" s="58" t="s">
        <v>125</v>
      </c>
      <c r="B25" s="68" t="s">
        <v>189</v>
      </c>
      <c r="C25" s="69">
        <v>129521.8</v>
      </c>
      <c r="D25" s="68" t="s">
        <v>3</v>
      </c>
      <c r="E25" s="69">
        <v>22201.200000000001</v>
      </c>
      <c r="F25" s="19"/>
      <c r="G25" s="4"/>
      <c r="H25" s="4"/>
    </row>
    <row r="26" spans="1:8" s="6" customFormat="1" ht="28.5" x14ac:dyDescent="0.25">
      <c r="A26" s="27">
        <v>2</v>
      </c>
      <c r="B26" s="28" t="s">
        <v>44</v>
      </c>
      <c r="C26" s="29">
        <f>C27+C28</f>
        <v>118407.84</v>
      </c>
      <c r="D26" s="30"/>
      <c r="E26" s="30"/>
      <c r="F26" s="20"/>
    </row>
    <row r="27" spans="1:8" s="5" customFormat="1" x14ac:dyDescent="0.25">
      <c r="A27" s="58" t="s">
        <v>13</v>
      </c>
      <c r="B27" s="68" t="s">
        <v>184</v>
      </c>
      <c r="C27" s="69">
        <v>53653.62</v>
      </c>
      <c r="D27" s="68" t="s">
        <v>3</v>
      </c>
      <c r="E27" s="69">
        <v>22201.200000000001</v>
      </c>
      <c r="F27" s="19"/>
      <c r="G27" s="4"/>
      <c r="H27" s="4"/>
    </row>
    <row r="28" spans="1:8" s="5" customFormat="1" x14ac:dyDescent="0.25">
      <c r="A28" s="58" t="s">
        <v>15</v>
      </c>
      <c r="B28" s="68" t="s">
        <v>185</v>
      </c>
      <c r="C28" s="69">
        <v>64754.22</v>
      </c>
      <c r="D28" s="68" t="s">
        <v>3</v>
      </c>
      <c r="E28" s="69">
        <v>22201.200000000001</v>
      </c>
      <c r="F28" s="19"/>
      <c r="G28" s="4"/>
      <c r="H28" s="4"/>
    </row>
    <row r="29" spans="1:8" s="6" customFormat="1" x14ac:dyDescent="0.25">
      <c r="A29" s="27">
        <v>3</v>
      </c>
      <c r="B29" s="28" t="s">
        <v>45</v>
      </c>
      <c r="C29" s="29"/>
      <c r="D29" s="31"/>
      <c r="E29" s="30"/>
      <c r="F29" s="20"/>
    </row>
    <row r="30" spans="1:8" s="6" customFormat="1" ht="28.5" x14ac:dyDescent="0.25">
      <c r="A30" s="27">
        <v>4</v>
      </c>
      <c r="B30" s="28" t="s">
        <v>46</v>
      </c>
      <c r="C30" s="29">
        <f>SUM(C31:C39)</f>
        <v>89991.98</v>
      </c>
      <c r="D30" s="30"/>
      <c r="E30" s="30"/>
      <c r="F30" s="20"/>
    </row>
    <row r="31" spans="1:8" s="5" customFormat="1" x14ac:dyDescent="0.25">
      <c r="A31" s="58" t="s">
        <v>24</v>
      </c>
      <c r="B31" s="68" t="s">
        <v>135</v>
      </c>
      <c r="C31" s="69">
        <v>3330.18</v>
      </c>
      <c r="D31" s="68" t="s">
        <v>3</v>
      </c>
      <c r="E31" s="69">
        <v>22201.200000000001</v>
      </c>
      <c r="F31" s="19"/>
      <c r="G31" s="4"/>
      <c r="H31" s="4"/>
    </row>
    <row r="32" spans="1:8" s="5" customFormat="1" x14ac:dyDescent="0.25">
      <c r="A32" s="58" t="s">
        <v>25</v>
      </c>
      <c r="B32" s="68" t="s">
        <v>136</v>
      </c>
      <c r="C32" s="69">
        <v>2775.15</v>
      </c>
      <c r="D32" s="68" t="s">
        <v>3</v>
      </c>
      <c r="E32" s="69">
        <v>22201.200000000001</v>
      </c>
      <c r="F32" s="19"/>
      <c r="G32" s="4"/>
      <c r="H32" s="4"/>
    </row>
    <row r="33" spans="1:8" s="5" customFormat="1" x14ac:dyDescent="0.25">
      <c r="A33" s="58" t="s">
        <v>26</v>
      </c>
      <c r="B33" s="68" t="s">
        <v>163</v>
      </c>
      <c r="C33" s="69">
        <v>1480.82</v>
      </c>
      <c r="D33" s="68" t="s">
        <v>3</v>
      </c>
      <c r="E33" s="69">
        <v>22201.200000000001</v>
      </c>
      <c r="F33" s="19"/>
      <c r="G33" s="4"/>
      <c r="H33" s="4"/>
    </row>
    <row r="34" spans="1:8" s="5" customFormat="1" x14ac:dyDescent="0.25">
      <c r="A34" s="58" t="s">
        <v>27</v>
      </c>
      <c r="B34" s="68" t="s">
        <v>164</v>
      </c>
      <c r="C34" s="69">
        <v>1665.09</v>
      </c>
      <c r="D34" s="68" t="s">
        <v>3</v>
      </c>
      <c r="E34" s="69">
        <v>22201.200000000001</v>
      </c>
      <c r="F34" s="19"/>
      <c r="G34" s="4"/>
      <c r="H34" s="4"/>
    </row>
    <row r="35" spans="1:8" s="5" customFormat="1" x14ac:dyDescent="0.25">
      <c r="A35" s="58" t="s">
        <v>126</v>
      </c>
      <c r="B35" s="68" t="s">
        <v>194</v>
      </c>
      <c r="C35" s="69">
        <v>2590.88</v>
      </c>
      <c r="D35" s="68" t="s">
        <v>3</v>
      </c>
      <c r="E35" s="69">
        <v>22201.200000000001</v>
      </c>
      <c r="F35" s="19"/>
      <c r="G35" s="4"/>
      <c r="H35" s="4"/>
    </row>
    <row r="36" spans="1:8" s="5" customFormat="1" x14ac:dyDescent="0.25">
      <c r="A36" s="58" t="s">
        <v>127</v>
      </c>
      <c r="B36" s="68" t="s">
        <v>195</v>
      </c>
      <c r="C36" s="69">
        <v>2404.39</v>
      </c>
      <c r="D36" s="68" t="s">
        <v>3</v>
      </c>
      <c r="E36" s="69">
        <v>22201.200000000001</v>
      </c>
      <c r="F36" s="19"/>
      <c r="G36" s="4"/>
      <c r="H36" s="4"/>
    </row>
    <row r="37" spans="1:8" s="5" customFormat="1" x14ac:dyDescent="0.25">
      <c r="A37" s="58" t="s">
        <v>128</v>
      </c>
      <c r="B37" s="68" t="s">
        <v>196</v>
      </c>
      <c r="C37" s="69">
        <v>10361.299999999999</v>
      </c>
      <c r="D37" s="68" t="s">
        <v>3</v>
      </c>
      <c r="E37" s="69">
        <v>22201.200000000001</v>
      </c>
      <c r="F37" s="19"/>
      <c r="G37" s="4"/>
      <c r="H37" s="4"/>
    </row>
    <row r="38" spans="1:8" s="5" customFormat="1" x14ac:dyDescent="0.25">
      <c r="A38" s="58" t="s">
        <v>129</v>
      </c>
      <c r="B38" s="68" t="s">
        <v>197</v>
      </c>
      <c r="C38" s="69">
        <v>11100.6</v>
      </c>
      <c r="D38" s="68" t="s">
        <v>3</v>
      </c>
      <c r="E38" s="69">
        <v>22201.200000000001</v>
      </c>
      <c r="F38" s="19"/>
      <c r="G38" s="4"/>
      <c r="H38" s="4"/>
    </row>
    <row r="39" spans="1:8" s="5" customFormat="1" x14ac:dyDescent="0.25">
      <c r="A39" s="58" t="s">
        <v>130</v>
      </c>
      <c r="B39" s="63" t="s">
        <v>131</v>
      </c>
      <c r="C39" s="64">
        <v>54283.57</v>
      </c>
      <c r="D39" s="65" t="s">
        <v>2</v>
      </c>
      <c r="E39" s="66"/>
      <c r="F39" s="4"/>
      <c r="G39" s="4"/>
      <c r="H39" s="4"/>
    </row>
    <row r="40" spans="1:8" ht="42.75" outlineLevel="1" x14ac:dyDescent="0.25">
      <c r="A40" s="55" t="s">
        <v>114</v>
      </c>
      <c r="B40" s="28" t="s">
        <v>88</v>
      </c>
      <c r="C40" s="32">
        <f>SUM(C41:C80)</f>
        <v>469836.89</v>
      </c>
      <c r="D40" s="33"/>
      <c r="E40" s="33"/>
      <c r="G40" s="3"/>
    </row>
    <row r="41" spans="1:8" outlineLevel="1" x14ac:dyDescent="0.25">
      <c r="A41" s="23" t="s">
        <v>28</v>
      </c>
      <c r="B41" s="68" t="s">
        <v>143</v>
      </c>
      <c r="C41" s="69">
        <v>8669.7000000000007</v>
      </c>
      <c r="D41" s="68" t="s">
        <v>3</v>
      </c>
      <c r="E41" s="69">
        <v>2</v>
      </c>
      <c r="G41" s="3"/>
    </row>
    <row r="42" spans="1:8" outlineLevel="1" x14ac:dyDescent="0.25">
      <c r="A42" s="23" t="s">
        <v>29</v>
      </c>
      <c r="B42" s="68" t="s">
        <v>144</v>
      </c>
      <c r="C42" s="69">
        <v>3080.33</v>
      </c>
      <c r="D42" s="68" t="s">
        <v>76</v>
      </c>
      <c r="E42" s="69">
        <v>1</v>
      </c>
      <c r="G42" s="3"/>
    </row>
    <row r="43" spans="1:8" ht="16.5" customHeight="1" outlineLevel="1" x14ac:dyDescent="0.25">
      <c r="A43" s="23" t="s">
        <v>30</v>
      </c>
      <c r="B43" s="68" t="s">
        <v>145</v>
      </c>
      <c r="C43" s="69">
        <v>17131.23</v>
      </c>
      <c r="D43" s="68" t="s">
        <v>72</v>
      </c>
      <c r="E43" s="69">
        <v>1</v>
      </c>
      <c r="G43" s="3"/>
    </row>
    <row r="44" spans="1:8" outlineLevel="1" x14ac:dyDescent="0.25">
      <c r="A44" s="23" t="s">
        <v>31</v>
      </c>
      <c r="B44" s="68" t="s">
        <v>146</v>
      </c>
      <c r="C44" s="69">
        <v>2699.9</v>
      </c>
      <c r="D44" s="68" t="s">
        <v>72</v>
      </c>
      <c r="E44" s="69">
        <v>7</v>
      </c>
      <c r="G44" s="3"/>
    </row>
    <row r="45" spans="1:8" outlineLevel="1" x14ac:dyDescent="0.25">
      <c r="A45" s="23" t="s">
        <v>32</v>
      </c>
      <c r="B45" s="68" t="s">
        <v>147</v>
      </c>
      <c r="C45" s="69">
        <v>2713.63</v>
      </c>
      <c r="D45" s="68" t="s">
        <v>72</v>
      </c>
      <c r="E45" s="69">
        <v>1</v>
      </c>
      <c r="G45" s="3"/>
    </row>
    <row r="46" spans="1:8" outlineLevel="1" x14ac:dyDescent="0.25">
      <c r="A46" s="23" t="s">
        <v>33</v>
      </c>
      <c r="B46" s="68" t="s">
        <v>148</v>
      </c>
      <c r="C46" s="69">
        <v>50477.1</v>
      </c>
      <c r="D46" s="68" t="s">
        <v>75</v>
      </c>
      <c r="E46" s="69">
        <v>1</v>
      </c>
      <c r="G46" s="3"/>
    </row>
    <row r="47" spans="1:8" outlineLevel="1" x14ac:dyDescent="0.25">
      <c r="A47" s="23" t="s">
        <v>34</v>
      </c>
      <c r="B47" s="68" t="s">
        <v>149</v>
      </c>
      <c r="C47" s="69">
        <v>15970.35</v>
      </c>
      <c r="D47" s="68" t="s">
        <v>72</v>
      </c>
      <c r="E47" s="69">
        <v>5</v>
      </c>
      <c r="G47" s="3"/>
    </row>
    <row r="48" spans="1:8" outlineLevel="1" x14ac:dyDescent="0.25">
      <c r="A48" s="23" t="s">
        <v>35</v>
      </c>
      <c r="B48" s="68" t="s">
        <v>150</v>
      </c>
      <c r="C48" s="69">
        <v>11122.59</v>
      </c>
      <c r="D48" s="68" t="s">
        <v>75</v>
      </c>
      <c r="E48" s="69">
        <v>1</v>
      </c>
      <c r="G48" s="3"/>
    </row>
    <row r="49" spans="1:7" outlineLevel="1" x14ac:dyDescent="0.25">
      <c r="A49" s="23" t="s">
        <v>36</v>
      </c>
      <c r="B49" s="68" t="s">
        <v>151</v>
      </c>
      <c r="C49" s="69">
        <v>5715.84</v>
      </c>
      <c r="D49" s="68" t="s">
        <v>73</v>
      </c>
      <c r="E49" s="69">
        <v>1</v>
      </c>
      <c r="G49" s="3"/>
    </row>
    <row r="50" spans="1:7" outlineLevel="1" x14ac:dyDescent="0.25">
      <c r="A50" s="23" t="s">
        <v>37</v>
      </c>
      <c r="B50" s="68" t="s">
        <v>153</v>
      </c>
      <c r="C50" s="69">
        <v>2263.6999999999998</v>
      </c>
      <c r="D50" s="68" t="s">
        <v>72</v>
      </c>
      <c r="E50" s="69">
        <v>1</v>
      </c>
      <c r="G50" s="3"/>
    </row>
    <row r="51" spans="1:7" outlineLevel="1" x14ac:dyDescent="0.25">
      <c r="A51" s="23" t="s">
        <v>38</v>
      </c>
      <c r="B51" s="68" t="s">
        <v>154</v>
      </c>
      <c r="C51" s="69">
        <v>7993.34</v>
      </c>
      <c r="D51" s="68" t="s">
        <v>72</v>
      </c>
      <c r="E51" s="69">
        <v>2</v>
      </c>
      <c r="G51" s="3"/>
    </row>
    <row r="52" spans="1:7" outlineLevel="1" x14ac:dyDescent="0.25">
      <c r="A52" s="23" t="s">
        <v>57</v>
      </c>
      <c r="B52" s="68" t="s">
        <v>155</v>
      </c>
      <c r="C52" s="69">
        <v>3498.17</v>
      </c>
      <c r="D52" s="68" t="s">
        <v>72</v>
      </c>
      <c r="E52" s="69">
        <v>1</v>
      </c>
      <c r="G52" s="3"/>
    </row>
    <row r="53" spans="1:7" outlineLevel="1" x14ac:dyDescent="0.25">
      <c r="A53" s="23" t="s">
        <v>58</v>
      </c>
      <c r="B53" s="68" t="s">
        <v>156</v>
      </c>
      <c r="C53" s="69">
        <v>17940.47</v>
      </c>
      <c r="D53" s="68" t="s">
        <v>3</v>
      </c>
      <c r="E53" s="69">
        <v>13368.46</v>
      </c>
      <c r="G53" s="3"/>
    </row>
    <row r="54" spans="1:7" outlineLevel="1" x14ac:dyDescent="0.25">
      <c r="A54" s="23" t="s">
        <v>59</v>
      </c>
      <c r="B54" s="68" t="s">
        <v>157</v>
      </c>
      <c r="C54" s="69">
        <v>31636.71</v>
      </c>
      <c r="D54" s="68" t="s">
        <v>3</v>
      </c>
      <c r="E54" s="69">
        <v>22201.200000000001</v>
      </c>
      <c r="G54" s="3"/>
    </row>
    <row r="55" spans="1:7" outlineLevel="1" x14ac:dyDescent="0.25">
      <c r="A55" s="23" t="s">
        <v>60</v>
      </c>
      <c r="B55" s="68" t="s">
        <v>160</v>
      </c>
      <c r="C55" s="69">
        <v>1228.67</v>
      </c>
      <c r="D55" s="68" t="s">
        <v>72</v>
      </c>
      <c r="E55" s="69">
        <v>1</v>
      </c>
      <c r="G55" s="3"/>
    </row>
    <row r="56" spans="1:7" outlineLevel="1" x14ac:dyDescent="0.25">
      <c r="A56" s="23" t="s">
        <v>61</v>
      </c>
      <c r="B56" s="68" t="s">
        <v>161</v>
      </c>
      <c r="C56" s="69">
        <v>3014.61</v>
      </c>
      <c r="D56" s="68" t="s">
        <v>85</v>
      </c>
      <c r="E56" s="69">
        <v>1</v>
      </c>
      <c r="G56" s="3"/>
    </row>
    <row r="57" spans="1:7" outlineLevel="1" x14ac:dyDescent="0.25">
      <c r="A57" s="23" t="s">
        <v>62</v>
      </c>
      <c r="B57" s="68" t="s">
        <v>78</v>
      </c>
      <c r="C57" s="69">
        <v>6126.36</v>
      </c>
      <c r="D57" s="68" t="s">
        <v>82</v>
      </c>
      <c r="E57" s="69">
        <v>4</v>
      </c>
      <c r="G57" s="3"/>
    </row>
    <row r="58" spans="1:7" outlineLevel="1" x14ac:dyDescent="0.25">
      <c r="A58" s="23" t="s">
        <v>63</v>
      </c>
      <c r="B58" s="68" t="s">
        <v>162</v>
      </c>
      <c r="C58" s="69">
        <v>8951.34</v>
      </c>
      <c r="D58" s="68" t="s">
        <v>72</v>
      </c>
      <c r="E58" s="69">
        <v>6</v>
      </c>
      <c r="G58" s="3"/>
    </row>
    <row r="59" spans="1:7" outlineLevel="1" x14ac:dyDescent="0.25">
      <c r="A59" s="23" t="s">
        <v>64</v>
      </c>
      <c r="B59" s="68" t="s">
        <v>165</v>
      </c>
      <c r="C59" s="69">
        <v>19871.580000000002</v>
      </c>
      <c r="D59" s="68" t="s">
        <v>72</v>
      </c>
      <c r="E59" s="69">
        <v>6</v>
      </c>
      <c r="G59" s="3"/>
    </row>
    <row r="60" spans="1:7" outlineLevel="1" x14ac:dyDescent="0.25">
      <c r="A60" s="23" t="s">
        <v>65</v>
      </c>
      <c r="B60" s="68" t="s">
        <v>79</v>
      </c>
      <c r="C60" s="69">
        <v>2869.97</v>
      </c>
      <c r="D60" s="68" t="s">
        <v>84</v>
      </c>
      <c r="E60" s="69">
        <v>1</v>
      </c>
      <c r="G60" s="3"/>
    </row>
    <row r="61" spans="1:7" outlineLevel="1" x14ac:dyDescent="0.25">
      <c r="A61" s="23" t="s">
        <v>66</v>
      </c>
      <c r="B61" s="68" t="s">
        <v>86</v>
      </c>
      <c r="C61" s="69">
        <v>11392.78</v>
      </c>
      <c r="D61" s="68" t="s">
        <v>74</v>
      </c>
      <c r="E61" s="69">
        <v>7</v>
      </c>
      <c r="G61" s="3"/>
    </row>
    <row r="62" spans="1:7" outlineLevel="1" x14ac:dyDescent="0.25">
      <c r="A62" s="23" t="s">
        <v>67</v>
      </c>
      <c r="B62" s="68" t="s">
        <v>167</v>
      </c>
      <c r="C62" s="69">
        <v>8285.49</v>
      </c>
      <c r="D62" s="68" t="s">
        <v>72</v>
      </c>
      <c r="E62" s="69">
        <v>3</v>
      </c>
      <c r="G62" s="3"/>
    </row>
    <row r="63" spans="1:7" outlineLevel="1" x14ac:dyDescent="0.25">
      <c r="A63" s="23" t="s">
        <v>68</v>
      </c>
      <c r="B63" s="68" t="s">
        <v>83</v>
      </c>
      <c r="C63" s="69">
        <v>10762.02</v>
      </c>
      <c r="D63" s="68" t="s">
        <v>72</v>
      </c>
      <c r="E63" s="69">
        <v>9</v>
      </c>
      <c r="G63" s="3"/>
    </row>
    <row r="64" spans="1:7" outlineLevel="1" x14ac:dyDescent="0.25">
      <c r="A64" s="23" t="s">
        <v>69</v>
      </c>
      <c r="B64" s="68" t="s">
        <v>168</v>
      </c>
      <c r="C64" s="69">
        <v>9486.7800000000007</v>
      </c>
      <c r="D64" s="68" t="s">
        <v>72</v>
      </c>
      <c r="E64" s="69">
        <v>2</v>
      </c>
      <c r="G64" s="3"/>
    </row>
    <row r="65" spans="1:7" outlineLevel="1" x14ac:dyDescent="0.25">
      <c r="A65" s="23" t="s">
        <v>70</v>
      </c>
      <c r="B65" s="68" t="s">
        <v>170</v>
      </c>
      <c r="C65" s="69">
        <v>1739.74</v>
      </c>
      <c r="D65" s="68" t="s">
        <v>72</v>
      </c>
      <c r="E65" s="69">
        <v>2</v>
      </c>
      <c r="G65" s="3"/>
    </row>
    <row r="66" spans="1:7" outlineLevel="1" x14ac:dyDescent="0.25">
      <c r="A66" s="23" t="s">
        <v>89</v>
      </c>
      <c r="B66" s="68" t="s">
        <v>80</v>
      </c>
      <c r="C66" s="69">
        <v>7361.96</v>
      </c>
      <c r="D66" s="68" t="s">
        <v>72</v>
      </c>
      <c r="E66" s="69">
        <v>4</v>
      </c>
      <c r="G66" s="3"/>
    </row>
    <row r="67" spans="1:7" outlineLevel="1" x14ac:dyDescent="0.25">
      <c r="A67" s="23" t="s">
        <v>90</v>
      </c>
      <c r="B67" s="68" t="s">
        <v>171</v>
      </c>
      <c r="C67" s="69">
        <v>28792.25</v>
      </c>
      <c r="D67" s="68" t="s">
        <v>77</v>
      </c>
      <c r="E67" s="69">
        <v>1</v>
      </c>
      <c r="G67" s="3"/>
    </row>
    <row r="68" spans="1:7" outlineLevel="1" x14ac:dyDescent="0.25">
      <c r="A68" s="23" t="s">
        <v>91</v>
      </c>
      <c r="B68" s="68" t="s">
        <v>172</v>
      </c>
      <c r="C68" s="69">
        <v>54220.23</v>
      </c>
      <c r="D68" s="68" t="s">
        <v>72</v>
      </c>
      <c r="E68" s="69">
        <v>1</v>
      </c>
      <c r="G68" s="3"/>
    </row>
    <row r="69" spans="1:7" outlineLevel="1" x14ac:dyDescent="0.25">
      <c r="A69" s="23" t="s">
        <v>92</v>
      </c>
      <c r="B69" s="68" t="s">
        <v>174</v>
      </c>
      <c r="C69" s="69">
        <v>2473.2800000000002</v>
      </c>
      <c r="D69" s="68" t="s">
        <v>72</v>
      </c>
      <c r="E69" s="69">
        <v>2</v>
      </c>
      <c r="G69" s="3"/>
    </row>
    <row r="70" spans="1:7" outlineLevel="1" x14ac:dyDescent="0.25">
      <c r="A70" s="23" t="s">
        <v>93</v>
      </c>
      <c r="B70" s="68" t="s">
        <v>175</v>
      </c>
      <c r="C70" s="69">
        <v>11251.52</v>
      </c>
      <c r="D70" s="68" t="s">
        <v>73</v>
      </c>
      <c r="E70" s="69">
        <v>1</v>
      </c>
      <c r="G70" s="3"/>
    </row>
    <row r="71" spans="1:7" outlineLevel="1" x14ac:dyDescent="0.25">
      <c r="A71" s="23" t="s">
        <v>94</v>
      </c>
      <c r="B71" s="68" t="s">
        <v>176</v>
      </c>
      <c r="C71" s="69">
        <v>10468.450000000001</v>
      </c>
      <c r="D71" s="68" t="s">
        <v>76</v>
      </c>
      <c r="E71" s="69">
        <v>5</v>
      </c>
      <c r="G71" s="3"/>
    </row>
    <row r="72" spans="1:7" outlineLevel="1" x14ac:dyDescent="0.25">
      <c r="A72" s="23" t="s">
        <v>95</v>
      </c>
      <c r="B72" s="68" t="s">
        <v>177</v>
      </c>
      <c r="C72" s="69">
        <v>19545.25</v>
      </c>
      <c r="D72" s="68" t="s">
        <v>72</v>
      </c>
      <c r="E72" s="69">
        <v>5</v>
      </c>
      <c r="G72" s="3"/>
    </row>
    <row r="73" spans="1:7" outlineLevel="1" x14ac:dyDescent="0.25">
      <c r="A73" s="23" t="s">
        <v>96</v>
      </c>
      <c r="B73" s="68" t="s">
        <v>178</v>
      </c>
      <c r="C73" s="69">
        <v>25211.4</v>
      </c>
      <c r="D73" s="68" t="s">
        <v>72</v>
      </c>
      <c r="E73" s="69">
        <v>6</v>
      </c>
      <c r="G73" s="3"/>
    </row>
    <row r="74" spans="1:7" outlineLevel="1" x14ac:dyDescent="0.25">
      <c r="A74" s="23" t="s">
        <v>97</v>
      </c>
      <c r="B74" s="68" t="s">
        <v>179</v>
      </c>
      <c r="C74" s="69">
        <v>6632.62</v>
      </c>
      <c r="D74" s="68" t="s">
        <v>74</v>
      </c>
      <c r="E74" s="69">
        <v>1</v>
      </c>
      <c r="G74" s="3"/>
    </row>
    <row r="75" spans="1:7" outlineLevel="1" x14ac:dyDescent="0.25">
      <c r="A75" s="23" t="s">
        <v>98</v>
      </c>
      <c r="B75" s="68" t="s">
        <v>180</v>
      </c>
      <c r="C75" s="69">
        <v>6805.51</v>
      </c>
      <c r="D75" s="68" t="s">
        <v>74</v>
      </c>
      <c r="E75" s="69">
        <v>1</v>
      </c>
      <c r="G75" s="3"/>
    </row>
    <row r="76" spans="1:7" outlineLevel="1" x14ac:dyDescent="0.25">
      <c r="A76" s="23" t="s">
        <v>99</v>
      </c>
      <c r="B76" s="68" t="s">
        <v>181</v>
      </c>
      <c r="C76" s="69">
        <v>24523.919999999998</v>
      </c>
      <c r="D76" s="68" t="s">
        <v>74</v>
      </c>
      <c r="E76" s="69">
        <v>2</v>
      </c>
      <c r="G76" s="3"/>
    </row>
    <row r="77" spans="1:7" outlineLevel="1" x14ac:dyDescent="0.25">
      <c r="A77" s="23" t="s">
        <v>100</v>
      </c>
      <c r="B77" s="68" t="s">
        <v>190</v>
      </c>
      <c r="C77" s="69">
        <v>5168.41</v>
      </c>
      <c r="D77" s="68" t="s">
        <v>72</v>
      </c>
      <c r="E77" s="69">
        <v>1</v>
      </c>
      <c r="G77" s="3"/>
    </row>
    <row r="78" spans="1:7" outlineLevel="1" x14ac:dyDescent="0.25">
      <c r="A78" s="23" t="s">
        <v>101</v>
      </c>
      <c r="B78" s="68" t="s">
        <v>191</v>
      </c>
      <c r="C78" s="69">
        <v>1140.77</v>
      </c>
      <c r="D78" s="68" t="s">
        <v>72</v>
      </c>
      <c r="E78" s="69">
        <v>1</v>
      </c>
      <c r="G78" s="3"/>
    </row>
    <row r="79" spans="1:7" outlineLevel="1" x14ac:dyDescent="0.25">
      <c r="A79" s="23" t="s">
        <v>102</v>
      </c>
      <c r="B79" s="68" t="s">
        <v>192</v>
      </c>
      <c r="C79" s="69">
        <v>1598.92</v>
      </c>
      <c r="D79" s="68" t="s">
        <v>72</v>
      </c>
      <c r="E79" s="69">
        <v>1</v>
      </c>
      <c r="G79" s="3"/>
    </row>
    <row r="80" spans="1:7" outlineLevel="1" x14ac:dyDescent="0.25">
      <c r="A80" s="23" t="s">
        <v>103</v>
      </c>
      <c r="B80" s="68"/>
      <c r="C80" s="69"/>
      <c r="D80" s="68"/>
      <c r="E80" s="69"/>
      <c r="G80" s="3"/>
    </row>
    <row r="81" spans="1:8" s="5" customFormat="1" ht="28.5" x14ac:dyDescent="0.25">
      <c r="A81" s="57" t="s">
        <v>115</v>
      </c>
      <c r="B81" s="56" t="s">
        <v>47</v>
      </c>
      <c r="C81" s="35"/>
      <c r="D81" s="36"/>
      <c r="E81" s="36"/>
      <c r="F81" s="19"/>
      <c r="G81" s="4"/>
      <c r="H81" s="4"/>
    </row>
    <row r="82" spans="1:8" s="5" customFormat="1" ht="28.5" x14ac:dyDescent="0.25">
      <c r="A82" s="57" t="s">
        <v>116</v>
      </c>
      <c r="B82" s="56" t="s">
        <v>48</v>
      </c>
      <c r="C82" s="35"/>
      <c r="D82" s="36"/>
      <c r="E82" s="38"/>
      <c r="F82" s="19"/>
      <c r="G82" s="4"/>
      <c r="H82" s="4"/>
    </row>
    <row r="83" spans="1:8" s="7" customFormat="1" outlineLevel="2" x14ac:dyDescent="0.25">
      <c r="A83" s="57" t="s">
        <v>117</v>
      </c>
      <c r="B83" s="56" t="s">
        <v>49</v>
      </c>
      <c r="C83" s="35"/>
      <c r="D83" s="36"/>
      <c r="E83" s="36"/>
      <c r="F83" s="21"/>
    </row>
    <row r="84" spans="1:8" s="5" customFormat="1" ht="28.5" x14ac:dyDescent="0.25">
      <c r="A84" s="57" t="s">
        <v>118</v>
      </c>
      <c r="B84" s="56" t="s">
        <v>50</v>
      </c>
      <c r="C84" s="35">
        <f>C85+C86+C87</f>
        <v>2440.8999999999996</v>
      </c>
      <c r="D84" s="36"/>
      <c r="E84" s="36"/>
      <c r="F84" s="19"/>
      <c r="G84" s="4"/>
      <c r="H84" s="4"/>
    </row>
    <row r="85" spans="1:8" s="5" customFormat="1" x14ac:dyDescent="0.25">
      <c r="A85" s="39" t="s">
        <v>104</v>
      </c>
      <c r="B85" s="68" t="s">
        <v>142</v>
      </c>
      <c r="C85" s="69">
        <v>1426.87</v>
      </c>
      <c r="D85" s="68" t="s">
        <v>72</v>
      </c>
      <c r="E85" s="69">
        <v>1</v>
      </c>
      <c r="F85" s="19"/>
      <c r="G85" s="4"/>
      <c r="H85" s="4"/>
    </row>
    <row r="86" spans="1:8" s="7" customFormat="1" outlineLevel="2" x14ac:dyDescent="0.25">
      <c r="A86" s="39" t="s">
        <v>105</v>
      </c>
      <c r="B86" s="68" t="s">
        <v>166</v>
      </c>
      <c r="C86" s="69">
        <v>1014.03</v>
      </c>
      <c r="D86" s="68" t="s">
        <v>72</v>
      </c>
      <c r="E86" s="69">
        <v>1</v>
      </c>
      <c r="F86" s="21"/>
    </row>
    <row r="87" spans="1:8" s="7" customFormat="1" ht="15.75" customHeight="1" outlineLevel="2" x14ac:dyDescent="0.25">
      <c r="A87" s="39" t="s">
        <v>106</v>
      </c>
      <c r="B87" s="50"/>
      <c r="C87" s="51"/>
      <c r="D87" s="50"/>
      <c r="E87" s="51"/>
      <c r="F87" s="21"/>
    </row>
    <row r="88" spans="1:8" ht="28.5" x14ac:dyDescent="0.25">
      <c r="A88" s="34">
        <v>10</v>
      </c>
      <c r="B88" s="28" t="s">
        <v>51</v>
      </c>
      <c r="C88" s="35"/>
      <c r="D88" s="36"/>
      <c r="E88" s="36"/>
    </row>
    <row r="89" spans="1:8" s="7" customFormat="1" ht="28.5" outlineLevel="2" x14ac:dyDescent="0.25">
      <c r="A89" s="34">
        <v>11</v>
      </c>
      <c r="B89" s="28" t="s">
        <v>52</v>
      </c>
      <c r="C89" s="35">
        <f>C90+C91</f>
        <v>54761.479999999996</v>
      </c>
      <c r="D89" s="36"/>
      <c r="E89" s="36"/>
      <c r="F89" s="21"/>
    </row>
    <row r="90" spans="1:8" x14ac:dyDescent="0.25">
      <c r="A90" s="58" t="s">
        <v>23</v>
      </c>
      <c r="B90" s="68" t="s">
        <v>182</v>
      </c>
      <c r="C90" s="69">
        <v>25160.62</v>
      </c>
      <c r="D90" s="68" t="s">
        <v>3</v>
      </c>
      <c r="E90" s="69">
        <v>22201.200000000001</v>
      </c>
    </row>
    <row r="91" spans="1:8" x14ac:dyDescent="0.25">
      <c r="A91" s="58" t="s">
        <v>125</v>
      </c>
      <c r="B91" s="68" t="s">
        <v>183</v>
      </c>
      <c r="C91" s="69">
        <v>29600.86</v>
      </c>
      <c r="D91" s="68" t="s">
        <v>3</v>
      </c>
      <c r="E91" s="69">
        <v>22201.200000000001</v>
      </c>
    </row>
    <row r="92" spans="1:8" ht="16.5" customHeight="1" x14ac:dyDescent="0.25">
      <c r="A92" s="34">
        <v>12</v>
      </c>
      <c r="B92" s="28" t="s">
        <v>53</v>
      </c>
      <c r="C92" s="35">
        <f>C93+C94</f>
        <v>8647.7999999999993</v>
      </c>
      <c r="D92" s="36"/>
      <c r="E92" s="36"/>
    </row>
    <row r="93" spans="1:8" x14ac:dyDescent="0.25">
      <c r="A93" s="39" t="s">
        <v>39</v>
      </c>
      <c r="B93" s="68" t="s">
        <v>137</v>
      </c>
      <c r="C93" s="69">
        <v>2882.6</v>
      </c>
      <c r="D93" s="68" t="s">
        <v>3</v>
      </c>
      <c r="E93" s="69">
        <v>823.6</v>
      </c>
    </row>
    <row r="94" spans="1:8" x14ac:dyDescent="0.25">
      <c r="A94" s="39" t="s">
        <v>107</v>
      </c>
      <c r="B94" s="68" t="s">
        <v>139</v>
      </c>
      <c r="C94" s="69">
        <v>5765.2</v>
      </c>
      <c r="D94" s="68" t="s">
        <v>3</v>
      </c>
      <c r="E94" s="69">
        <v>1647.2</v>
      </c>
    </row>
    <row r="95" spans="1:8" ht="57" x14ac:dyDescent="0.25">
      <c r="A95" s="34">
        <v>13</v>
      </c>
      <c r="B95" s="28" t="s">
        <v>54</v>
      </c>
      <c r="C95" s="35">
        <f>SUM(C96:C107)</f>
        <v>273039.32000000007</v>
      </c>
      <c r="D95" s="36"/>
      <c r="E95" s="36"/>
    </row>
    <row r="96" spans="1:8" x14ac:dyDescent="0.25">
      <c r="A96" s="58" t="s">
        <v>40</v>
      </c>
      <c r="B96" s="68" t="s">
        <v>132</v>
      </c>
      <c r="C96" s="69">
        <v>4061.98</v>
      </c>
      <c r="D96" s="68" t="s">
        <v>72</v>
      </c>
      <c r="E96" s="69">
        <v>2</v>
      </c>
    </row>
    <row r="97" spans="1:5" x14ac:dyDescent="0.25">
      <c r="A97" s="58" t="s">
        <v>56</v>
      </c>
      <c r="B97" s="68" t="s">
        <v>133</v>
      </c>
      <c r="C97" s="69">
        <v>7950</v>
      </c>
      <c r="D97" s="68" t="s">
        <v>134</v>
      </c>
      <c r="E97" s="69">
        <v>1</v>
      </c>
    </row>
    <row r="98" spans="1:5" x14ac:dyDescent="0.25">
      <c r="A98" s="58" t="s">
        <v>108</v>
      </c>
      <c r="B98" s="68" t="s">
        <v>138</v>
      </c>
      <c r="C98" s="69">
        <v>20389.79</v>
      </c>
      <c r="D98" s="68" t="s">
        <v>75</v>
      </c>
      <c r="E98" s="69">
        <v>1</v>
      </c>
    </row>
    <row r="99" spans="1:5" x14ac:dyDescent="0.25">
      <c r="A99" s="58" t="s">
        <v>109</v>
      </c>
      <c r="B99" s="68" t="s">
        <v>140</v>
      </c>
      <c r="C99" s="69">
        <v>49500</v>
      </c>
      <c r="D99" s="68" t="s">
        <v>75</v>
      </c>
      <c r="E99" s="69">
        <v>1</v>
      </c>
    </row>
    <row r="100" spans="1:5" x14ac:dyDescent="0.25">
      <c r="A100" s="58" t="s">
        <v>198</v>
      </c>
      <c r="B100" s="68" t="s">
        <v>141</v>
      </c>
      <c r="C100" s="69">
        <v>5488.86</v>
      </c>
      <c r="D100" s="68" t="s">
        <v>81</v>
      </c>
      <c r="E100" s="69">
        <v>0.5</v>
      </c>
    </row>
    <row r="101" spans="1:5" x14ac:dyDescent="0.25">
      <c r="A101" s="58" t="s">
        <v>199</v>
      </c>
      <c r="B101" s="68" t="s">
        <v>152</v>
      </c>
      <c r="C101" s="69">
        <v>6252</v>
      </c>
      <c r="D101" s="68" t="s">
        <v>72</v>
      </c>
      <c r="E101" s="69">
        <v>2</v>
      </c>
    </row>
    <row r="102" spans="1:5" x14ac:dyDescent="0.25">
      <c r="A102" s="58" t="s">
        <v>200</v>
      </c>
      <c r="B102" s="68" t="s">
        <v>173</v>
      </c>
      <c r="C102" s="69">
        <v>7978.43</v>
      </c>
      <c r="D102" s="68" t="s">
        <v>75</v>
      </c>
      <c r="E102" s="69">
        <v>1</v>
      </c>
    </row>
    <row r="103" spans="1:5" x14ac:dyDescent="0.25">
      <c r="A103" s="58" t="s">
        <v>201</v>
      </c>
      <c r="B103" s="68" t="s">
        <v>186</v>
      </c>
      <c r="C103" s="69">
        <v>77888.460000000006</v>
      </c>
      <c r="D103" s="68" t="s">
        <v>3</v>
      </c>
      <c r="E103" s="69">
        <v>22201.200000000001</v>
      </c>
    </row>
    <row r="104" spans="1:5" x14ac:dyDescent="0.25">
      <c r="A104" s="58" t="s">
        <v>202</v>
      </c>
      <c r="B104" s="68" t="s">
        <v>187</v>
      </c>
      <c r="C104" s="69">
        <v>84548.82</v>
      </c>
      <c r="D104" s="68" t="s">
        <v>3</v>
      </c>
      <c r="E104" s="69">
        <v>22201.200000000001</v>
      </c>
    </row>
    <row r="105" spans="1:5" x14ac:dyDescent="0.25">
      <c r="A105" s="58" t="s">
        <v>203</v>
      </c>
      <c r="B105" s="68" t="s">
        <v>193</v>
      </c>
      <c r="C105" s="69">
        <v>8239.4599999999991</v>
      </c>
      <c r="D105" s="68" t="s">
        <v>72</v>
      </c>
      <c r="E105" s="69">
        <v>2</v>
      </c>
    </row>
    <row r="106" spans="1:5" x14ac:dyDescent="0.25">
      <c r="A106" s="58" t="s">
        <v>204</v>
      </c>
      <c r="B106" s="68" t="s">
        <v>158</v>
      </c>
      <c r="C106" s="69">
        <v>370.76</v>
      </c>
      <c r="D106" s="68" t="s">
        <v>3</v>
      </c>
      <c r="E106" s="69">
        <v>22201.200000000001</v>
      </c>
    </row>
    <row r="107" spans="1:5" x14ac:dyDescent="0.25">
      <c r="A107" s="58" t="s">
        <v>205</v>
      </c>
      <c r="B107" s="68" t="s">
        <v>159</v>
      </c>
      <c r="C107" s="69">
        <v>370.76</v>
      </c>
      <c r="D107" s="68" t="s">
        <v>3</v>
      </c>
      <c r="E107" s="69">
        <v>22201.200000000001</v>
      </c>
    </row>
    <row r="108" spans="1:5" x14ac:dyDescent="0.25">
      <c r="A108" s="40" t="s">
        <v>110</v>
      </c>
      <c r="B108" s="41" t="s">
        <v>55</v>
      </c>
      <c r="C108" s="42">
        <f>C109+C110</f>
        <v>75788.75</v>
      </c>
      <c r="D108" s="31"/>
      <c r="E108" s="43"/>
    </row>
    <row r="109" spans="1:5" x14ac:dyDescent="0.25">
      <c r="A109" s="37" t="s">
        <v>41</v>
      </c>
      <c r="B109" s="68" t="s">
        <v>169</v>
      </c>
      <c r="C109" s="69">
        <v>38000</v>
      </c>
      <c r="D109" s="68" t="s">
        <v>75</v>
      </c>
      <c r="E109" s="69">
        <v>1</v>
      </c>
    </row>
    <row r="110" spans="1:5" x14ac:dyDescent="0.25">
      <c r="A110" s="37" t="s">
        <v>42</v>
      </c>
      <c r="B110" s="22" t="s">
        <v>113</v>
      </c>
      <c r="C110" s="62">
        <v>37788.75</v>
      </c>
      <c r="D110" s="44"/>
      <c r="E110" s="45"/>
    </row>
    <row r="111" spans="1:5" x14ac:dyDescent="0.25">
      <c r="A111" s="37" t="s">
        <v>111</v>
      </c>
      <c r="B111" s="46" t="s">
        <v>10</v>
      </c>
      <c r="C111" s="70">
        <f>C23+C26+C29+C30+C40+C81+C82+C83+C84+C88+C89+C92+C95+C108</f>
        <v>1333442.7600000002</v>
      </c>
      <c r="D111" s="47"/>
      <c r="E111" s="47"/>
    </row>
    <row r="112" spans="1:5" x14ac:dyDescent="0.25">
      <c r="A112" s="40" t="s">
        <v>112</v>
      </c>
      <c r="B112" s="48" t="s">
        <v>11</v>
      </c>
      <c r="C112" s="70">
        <f>C111*1.2</f>
        <v>1600131.3120000002</v>
      </c>
      <c r="D112" s="49" t="s">
        <v>2</v>
      </c>
      <c r="E112" s="49"/>
    </row>
  </sheetData>
  <mergeCells count="21">
    <mergeCell ref="A2:E2"/>
    <mergeCell ref="A3:E3"/>
    <mergeCell ref="A4:E4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2025-03-31T07:10:22Z</dcterms:modified>
</cp:coreProperties>
</file>