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240" windowHeight="11730"/>
  </bookViews>
  <sheets>
    <sheet name="2024" sheetId="11" r:id="rId1"/>
  </sheets>
  <definedNames>
    <definedName name="_xlnm.Print_Area" localSheetId="0">'2024'!$A$1:$E$102</definedName>
  </definedNames>
  <calcPr calcId="144525"/>
</workbook>
</file>

<file path=xl/calcChain.xml><?xml version="1.0" encoding="utf-8"?>
<calcChain xmlns="http://schemas.openxmlformats.org/spreadsheetml/2006/main">
  <c r="C42" i="11" l="1"/>
  <c r="C94" i="11"/>
  <c r="D17" i="11" l="1"/>
  <c r="C95" i="11" l="1"/>
  <c r="C75" i="11" l="1"/>
  <c r="C83" i="11"/>
  <c r="D14" i="11"/>
  <c r="D10" i="11"/>
  <c r="C25" i="11" l="1"/>
  <c r="D18" i="11"/>
  <c r="C28" i="11" l="1"/>
  <c r="C32" i="11" l="1"/>
  <c r="C71" i="11" l="1"/>
  <c r="C80" i="11" l="1"/>
  <c r="C85" i="11" l="1"/>
  <c r="C101" i="11" l="1"/>
  <c r="C102" i="11" s="1"/>
  <c r="D19" i="11" s="1"/>
  <c r="D21" i="11" l="1"/>
  <c r="D20" i="11"/>
</calcChain>
</file>

<file path=xl/sharedStrings.xml><?xml version="1.0" encoding="utf-8"?>
<sst xmlns="http://schemas.openxmlformats.org/spreadsheetml/2006/main" count="227" uniqueCount="175">
  <si>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</si>
  <si>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</si>
  <si>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</si>
  <si>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</si>
  <si>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</si>
  <si>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</si>
  <si>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</si>
  <si>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</si>
  <si>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</si>
  <si>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</si>
  <si>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</si>
  <si>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</si>
  <si>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</si>
  <si>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</si>
  <si>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</si>
  <si>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</si>
  <si>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</si>
  <si>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</si>
  <si>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</si>
  <si>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</si>
  <si>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</si>
  <si>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</si>
  <si>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</si>
  <si>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</si>
  <si>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</si>
  <si>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</si>
  <si>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</si>
  <si>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</si>
  <si>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</si>
  <si>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</si>
  <si>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</si>
  <si>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</si>
  <si>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</si>
  <si>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</si>
  <si>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</si>
  <si>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</si>
  <si>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</si>
  <si>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</si>
  <si>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</si>
  <si>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</si>
  <si>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</si>
  <si>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</si>
  <si>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</si>
  <si>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</si>
  <si>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</si>
  <si>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</si>
  <si>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</si>
  <si>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</si>
  <si>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</si>
  <si>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</si>
  <si>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</si>
  <si>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</si>
  <si>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</si>
  <si>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</si>
  <si>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</si>
  <si>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</si>
  <si>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</si>
  <si>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</si>
  <si>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</si>
  <si>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7.1</t>
  </si>
  <si>
    <t>5.12</t>
  </si>
  <si>
    <t xml:space="preserve">г. Чита ул.Забайкальского рабочего, д. 34 </t>
  </si>
  <si>
    <t>дом</t>
  </si>
  <si>
    <t>шт.</t>
  </si>
  <si>
    <t>м</t>
  </si>
  <si>
    <t>Отключение отопления</t>
  </si>
  <si>
    <t>стояк</t>
  </si>
  <si>
    <t>пролет</t>
  </si>
  <si>
    <t>кол-во показаний</t>
  </si>
  <si>
    <t>Старшие по дому</t>
  </si>
  <si>
    <t>Исполнение заявок не связанных с ремонтом</t>
  </si>
  <si>
    <t>Осмотр сантехнического оборудования</t>
  </si>
  <si>
    <t>1 стояк</t>
  </si>
  <si>
    <t>Перезапуск (удаление воздуха) стояков отопления</t>
  </si>
  <si>
    <t>14.3</t>
  </si>
  <si>
    <t>14.4</t>
  </si>
  <si>
    <t>14.5</t>
  </si>
  <si>
    <t>14.6</t>
  </si>
  <si>
    <t>за период: 01.01.2024-31.12.2024</t>
  </si>
  <si>
    <t>Площадь</t>
  </si>
  <si>
    <t>Переходящие остатки денежных средств на 01.01.2024</t>
  </si>
  <si>
    <t>Переходящие остатки денежных средств на 31.12.2024</t>
  </si>
  <si>
    <t>1.2</t>
  </si>
  <si>
    <t>4.5</t>
  </si>
  <si>
    <t>4.6</t>
  </si>
  <si>
    <t>4.7</t>
  </si>
  <si>
    <t>4.8</t>
  </si>
  <si>
    <t>Дебиторская задолженность  за 2024г.</t>
  </si>
  <si>
    <t>Остатки денежных средств  за 2024г.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</si>
  <si>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</si>
  <si>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</si>
  <si>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</si>
  <si>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</si>
  <si>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</si>
  <si>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</si>
  <si>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</si>
  <si>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</si>
  <si>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</si>
  <si>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</si>
  <si>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</si>
  <si>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</si>
  <si>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</si>
  <si>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</si>
  <si>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</si>
  <si>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</si>
  <si>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7.2</t>
  </si>
  <si>
    <t>9.1</t>
  </si>
  <si>
    <t>9.2</t>
  </si>
  <si>
    <t>9.3</t>
  </si>
  <si>
    <t>11.2</t>
  </si>
  <si>
    <t>13.3</t>
  </si>
  <si>
    <t>13.4</t>
  </si>
  <si>
    <t>13.5</t>
  </si>
  <si>
    <t>13.6</t>
  </si>
  <si>
    <t>13.7</t>
  </si>
  <si>
    <t>13.8</t>
  </si>
  <si>
    <t>14</t>
  </si>
  <si>
    <t>15</t>
  </si>
  <si>
    <t>16</t>
  </si>
  <si>
    <t>4.9</t>
  </si>
  <si>
    <t>Расходы по снятию показаний с ИПУ по электроэнергии</t>
  </si>
  <si>
    <t>ЭЭ на ОДН сверх норматива за 2023 г.</t>
  </si>
  <si>
    <t>Выдача перегноя в мешках для нужд дома</t>
  </si>
  <si>
    <t>Выдача рассады Заб Рабочего 34</t>
  </si>
  <si>
    <t>Гор.вода потр.при сод.общ.имущ.МКД, 3,4 кв.2024 г.,6-9 эт.,К=0,85</t>
  </si>
  <si>
    <t>Гор.вода потр.при сод.общ.имущ.МКД,1,2 кв.2024 г.,6-9 эт,К=0,85</t>
  </si>
  <si>
    <t>Закрытие вентиляционного продуха в подвале</t>
  </si>
  <si>
    <t>Замена водного крана д 20-25 мм</t>
  </si>
  <si>
    <t>Замена задвижки на выходе ГВС Заб рабочего д 34</t>
  </si>
  <si>
    <t>Замена лампы накаливания</t>
  </si>
  <si>
    <t>Материалы и комплектующие для системы автоматики 2024 г.</t>
  </si>
  <si>
    <t>комп.</t>
  </si>
  <si>
    <t>Мелкий ремонт чердачной двери</t>
  </si>
  <si>
    <t>Монтаж линий электропитания системы автоматики 2024 г.</t>
  </si>
  <si>
    <t>сист</t>
  </si>
  <si>
    <t>Навеска замка (краб)</t>
  </si>
  <si>
    <t>Навеска замка (навеской)</t>
  </si>
  <si>
    <t>Навеска информационных досок (со стоимостью доски)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</si>
  <si>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</si>
  <si>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</si>
  <si>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</si>
  <si>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</si>
  <si>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Отведение сточ. вод в целях сод.общ.имущ.МКД,1,2 кв.2024 г.,6-9 эт,К=0</t>
  </si>
  <si>
    <t>Отведение сточ.вод в целях сод.общ.имущ.МКД 3,4 кв.2024 г.,6-9 эт.,К=0</t>
  </si>
  <si>
    <t>Отключение (запуск) стояка ХВС ГВС отопление</t>
  </si>
  <si>
    <t>Перемотка резьбовых соединений (устранение течи на трубах ВГП , отопл.</t>
  </si>
  <si>
    <t>Подгонка  дверного полотна деревянной тамбурной двери</t>
  </si>
  <si>
    <t>Прочистка труб водоснабжения</t>
  </si>
  <si>
    <t>Ревизия этажного щита Заб рабочего 34</t>
  </si>
  <si>
    <t>Регулировка доводчика</t>
  </si>
  <si>
    <t>Ремонт швов Забайкальского Рабочего д 34</t>
  </si>
  <si>
    <t>Сварочные работы (без стоимости материала)</t>
  </si>
  <si>
    <t>Содержание ДРС 1,2 кв.2024 г.,К=0,8;0,85;0,9;1</t>
  </si>
  <si>
    <t>Содержание ДРС 3,4 кв.2024 г.К=0,8;0,85;0,9;1</t>
  </si>
  <si>
    <t>Содержание, экспл. и ремонт лифтового хоз-ва,1,2 кв.2024 г,К=0,85</t>
  </si>
  <si>
    <t>Содержание, эксплуатация и ремонт лифтового хоз-ва 3,4 кв,2024 г,К=0,8</t>
  </si>
  <si>
    <t>ТО систем автоматики и регулирования систем отопления и гвс 1,2 кв.202</t>
  </si>
  <si>
    <t>1 месяц</t>
  </si>
  <si>
    <t>ТО систем автоматики и регулирования систем отопления и гвс 3,4 кв.202</t>
  </si>
  <si>
    <t>Уборка МОП 1,2 кв.2024 г.К=0,8;0,85</t>
  </si>
  <si>
    <t>Уборка МОП 3,4 кв.2024 г.К=0,8;0,85</t>
  </si>
  <si>
    <t>Уборка придомовой территории 1,2 кв.2024 г.К=0,85;0,9;1</t>
  </si>
  <si>
    <t>Уборка придомовой территории 3,4 кв.2024 г.К=0,85;0,9</t>
  </si>
  <si>
    <t>Управление жилым фондом 1,2 кв.2024 г.К=0,6;0,8;0,85;0,9;1</t>
  </si>
  <si>
    <t>Управление жилым фондом 3,4 кв.2024 г.К=0,6;0,8;0,85;0,9;1</t>
  </si>
  <si>
    <t>Установка дверной ручки</t>
  </si>
  <si>
    <t>Установка сничек</t>
  </si>
  <si>
    <t>Установка сничек на металическую дверь с использованием эл. сварки</t>
  </si>
  <si>
    <t>Утепление продуха подвала (пеноплекс)</t>
  </si>
  <si>
    <t>Хол.вода потр.при сод.общ.имущ.МКД,1,2 кв.2024 г,6-9 эт,К=0,85</t>
  </si>
  <si>
    <t>Хол.вода потр.при сод.общ.имущ.МКД,3,4 кв.2024,6-9 эт.,К=0,85</t>
  </si>
  <si>
    <t>Чистка и ремонт ВВП Забайкальского рабочего, д.34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</si>
  <si>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</si>
  <si>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</si>
  <si>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Установка деревянного забора длина пролета 2,4 м со стоимостью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</si>
</sst>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3">
    <xf numFmtId="0" fontId="0" fillId="0" borderId="0"/>
    <xf numFmtId="0" fontId="33" fillId="2" borderId="1" applyNumberFormat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164" fontId="26" fillId="0" borderId="0" applyFont="0" applyFill="0" applyBorder="0" applyAlignment="0" applyProtection="0"/>
    <xf numFmtId="0" fontId="25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30">
    <xf numFmtId="0" fontId="0" fillId="0" borderId="0" xfId="0"/>
    <xf numFmtId="0" fontId="34" fillId="0" borderId="0" xfId="4" applyFont="1" applyFill="1" applyAlignment="1">
      <alignment horizontal="center" wrapText="1"/>
    </xf>
    <xf numFmtId="0" fontId="39" fillId="0" borderId="2" xfId="1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left" vertical="top" wrapText="1"/>
    </xf>
    <xf numFmtId="164" fontId="34" fillId="4" borderId="2" xfId="5" applyFont="1" applyFill="1" applyBorder="1" applyAlignment="1">
      <alignment horizontal="right" vertical="center" wrapText="1"/>
    </xf>
    <xf numFmtId="2" fontId="34" fillId="0" borderId="0" xfId="4" applyNumberFormat="1" applyFont="1" applyFill="1" applyAlignment="1">
      <alignment horizontal="center" wrapText="1"/>
    </xf>
    <xf numFmtId="49" fontId="34" fillId="0" borderId="2" xfId="4" applyNumberFormat="1" applyFont="1" applyFill="1" applyBorder="1" applyAlignment="1">
      <alignment horizontal="left" vertical="top" wrapText="1"/>
    </xf>
    <xf numFmtId="165" fontId="34" fillId="0" borderId="2" xfId="4" applyNumberFormat="1" applyFont="1" applyFill="1" applyBorder="1" applyAlignment="1">
      <alignment horizontal="right"/>
    </xf>
    <xf numFmtId="0" fontId="34" fillId="0" borderId="0" xfId="4" applyFont="1"/>
    <xf numFmtId="0" fontId="31" fillId="0" borderId="0" xfId="4"/>
    <xf numFmtId="0" fontId="34" fillId="3" borderId="0" xfId="4" applyFont="1" applyFill="1" applyAlignment="1">
      <alignment horizontal="center" wrapText="1"/>
    </xf>
    <xf numFmtId="164" fontId="34" fillId="4" borderId="2" xfId="5" applyFont="1" applyFill="1" applyBorder="1" applyAlignment="1">
      <alignment horizontal="right"/>
    </xf>
    <xf numFmtId="0" fontId="34" fillId="0" borderId="2" xfId="4" applyFont="1" applyFill="1" applyBorder="1" applyAlignment="1">
      <alignment horizontal="left" vertical="top" wrapText="1"/>
    </xf>
    <xf numFmtId="4" fontId="34" fillId="0" borderId="2" xfId="5" applyNumberFormat="1" applyFont="1" applyFill="1" applyBorder="1" applyAlignment="1">
      <alignment horizontal="right"/>
    </xf>
    <xf numFmtId="164" fontId="34" fillId="0" borderId="2" xfId="5" applyFont="1" applyFill="1" applyBorder="1" applyAlignment="1">
      <alignment horizontal="right"/>
    </xf>
    <xf numFmtId="164" fontId="34" fillId="4" borderId="2" xfId="5" applyFont="1" applyFill="1" applyBorder="1" applyAlignment="1">
      <alignment horizontal="right" vertical="center"/>
    </xf>
    <xf numFmtId="0" fontId="34" fillId="0" borderId="0" xfId="4" applyFont="1" applyFill="1"/>
    <xf numFmtId="0" fontId="35" fillId="4" borderId="6" xfId="4" applyFont="1" applyFill="1" applyBorder="1" applyAlignment="1">
      <alignment horizontal="left" vertical="top" wrapText="1"/>
    </xf>
    <xf numFmtId="0" fontId="38" fillId="4" borderId="2" xfId="4" applyFont="1" applyFill="1" applyBorder="1" applyAlignment="1">
      <alignment horizontal="left" vertical="top" wrapText="1"/>
    </xf>
    <xf numFmtId="164" fontId="37" fillId="4" borderId="2" xfId="5" applyFont="1" applyFill="1" applyBorder="1" applyAlignment="1">
      <alignment horizontal="right" vertical="center"/>
    </xf>
    <xf numFmtId="43" fontId="34" fillId="0" borderId="0" xfId="4" applyNumberFormat="1" applyFont="1" applyFill="1"/>
    <xf numFmtId="0" fontId="34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/>
    </xf>
    <xf numFmtId="0" fontId="35" fillId="0" borderId="0" xfId="4" applyFont="1" applyFill="1" applyBorder="1" applyAlignment="1">
      <alignment horizontal="left" vertical="top" wrapText="1"/>
    </xf>
    <xf numFmtId="164" fontId="34" fillId="0" borderId="0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left" vertical="top" wrapText="1"/>
    </xf>
    <xf numFmtId="164" fontId="34" fillId="0" borderId="0" xfId="5" applyFont="1" applyFill="1" applyAlignment="1">
      <alignment horizontal="right" vertical="center" wrapText="1"/>
    </xf>
    <xf numFmtId="0" fontId="39" fillId="0" borderId="3" xfId="1" applyFont="1" applyFill="1" applyBorder="1" applyAlignment="1">
      <alignment horizontal="left" vertical="center" wrapText="1"/>
    </xf>
    <xf numFmtId="0" fontId="36" fillId="0" borderId="3" xfId="1" applyFont="1" applyFill="1" applyBorder="1" applyAlignment="1">
      <alignment horizontal="left" vertical="center" wrapText="1"/>
    </xf>
    <xf numFmtId="0" fontId="35" fillId="0" borderId="0" xfId="4" applyFont="1" applyAlignment="1">
      <alignment horizontal="right" vertical="center"/>
    </xf>
    <xf numFmtId="164" fontId="39" fillId="0" borderId="2" xfId="5" applyFont="1" applyFill="1" applyBorder="1" applyAlignment="1">
      <alignment horizontal="right" vertical="center" wrapText="1"/>
    </xf>
    <xf numFmtId="49" fontId="34" fillId="0" borderId="2" xfId="4" applyNumberFormat="1" applyFont="1" applyFill="1" applyBorder="1" applyAlignment="1">
      <alignment horizontal="right"/>
    </xf>
    <xf numFmtId="164" fontId="37" fillId="4" borderId="2" xfId="5" applyFont="1" applyFill="1" applyBorder="1" applyAlignment="1">
      <alignment horizontal="right" vertical="center" wrapText="1"/>
    </xf>
    <xf numFmtId="0" fontId="34" fillId="0" borderId="0" xfId="4" applyFont="1" applyFill="1" applyAlignment="1">
      <alignment horizontal="right" wrapText="1"/>
    </xf>
    <xf numFmtId="164" fontId="35" fillId="0" borderId="0" xfId="5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0" fontId="36" fillId="0" borderId="5" xfId="1" applyFont="1" applyFill="1" applyBorder="1" applyAlignment="1">
      <alignment horizontal="right" vertical="center" wrapText="1"/>
    </xf>
    <xf numFmtId="0" fontId="39" fillId="0" borderId="5" xfId="1" applyFont="1" applyFill="1" applyBorder="1" applyAlignment="1">
      <alignment horizontal="right" vertical="center" wrapText="1"/>
    </xf>
    <xf numFmtId="4" fontId="39" fillId="0" borderId="2" xfId="5" applyNumberFormat="1" applyFont="1" applyFill="1" applyBorder="1" applyAlignment="1">
      <alignment horizontal="right" vertical="center" wrapText="1"/>
    </xf>
    <xf numFmtId="4" fontId="35" fillId="4" borderId="2" xfId="5" applyNumberFormat="1" applyFont="1" applyFill="1" applyBorder="1" applyAlignment="1">
      <alignment horizontal="right" vertical="center" wrapText="1"/>
    </xf>
    <xf numFmtId="4" fontId="34" fillId="0" borderId="2" xfId="4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/>
    </xf>
    <xf numFmtId="4" fontId="35" fillId="4" borderId="2" xfId="5" applyNumberFormat="1" applyFont="1" applyFill="1" applyBorder="1" applyAlignment="1">
      <alignment horizontal="right" vertical="center"/>
    </xf>
    <xf numFmtId="4" fontId="38" fillId="4" borderId="2" xfId="5" applyNumberFormat="1" applyFont="1" applyFill="1" applyBorder="1" applyAlignment="1">
      <alignment horizontal="right" vertical="center"/>
    </xf>
    <xf numFmtId="4" fontId="34" fillId="0" borderId="0" xfId="5" applyNumberFormat="1" applyFont="1" applyFill="1" applyBorder="1" applyAlignment="1">
      <alignment horizontal="right"/>
    </xf>
    <xf numFmtId="4" fontId="34" fillId="0" borderId="0" xfId="4" applyNumberFormat="1" applyFont="1" applyFill="1" applyAlignment="1">
      <alignment horizontal="right" wrapText="1"/>
    </xf>
    <xf numFmtId="4" fontId="35" fillId="0" borderId="0" xfId="5" applyNumberFormat="1" applyFont="1" applyFill="1" applyBorder="1" applyAlignment="1">
      <alignment horizontal="right" vertical="center" wrapText="1"/>
    </xf>
    <xf numFmtId="4" fontId="34" fillId="0" borderId="0" xfId="5" applyNumberFormat="1" applyFont="1" applyFill="1" applyAlignment="1">
      <alignment horizontal="right" vertical="center" wrapText="1"/>
    </xf>
    <xf numFmtId="0" fontId="34" fillId="0" borderId="0" xfId="4" applyFont="1" applyFill="1" applyAlignment="1">
      <alignment horizontal="center" vertical="center" wrapText="1"/>
    </xf>
    <xf numFmtId="0" fontId="41" fillId="0" borderId="2" xfId="4" applyFont="1" applyFill="1" applyBorder="1" applyAlignment="1">
      <alignment horizontal="center" vertical="center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center" vertical="center"/>
    </xf>
    <xf numFmtId="0" fontId="35" fillId="4" borderId="2" xfId="4" applyFont="1" applyFill="1" applyBorder="1" applyAlignment="1">
      <alignment horizontal="center" vertical="center" wrapText="1"/>
    </xf>
    <xf numFmtId="0" fontId="35" fillId="4" borderId="2" xfId="4" applyFont="1" applyFill="1" applyBorder="1" applyAlignment="1">
      <alignment horizontal="center" vertical="center"/>
    </xf>
    <xf numFmtId="49" fontId="34" fillId="0" borderId="2" xfId="4" applyNumberFormat="1" applyFont="1" applyFill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left" vertical="top" wrapText="1"/>
    </xf>
    <xf numFmtId="49" fontId="34" fillId="4" borderId="2" xfId="5" applyNumberFormat="1" applyFont="1" applyFill="1" applyBorder="1" applyAlignment="1">
      <alignment horizontal="right" vertical="center"/>
    </xf>
    <xf numFmtId="49" fontId="34" fillId="0" borderId="0" xfId="4" applyNumberFormat="1" applyFont="1" applyFill="1"/>
    <xf numFmtId="49" fontId="34" fillId="0" borderId="2" xfId="4" applyNumberFormat="1" applyFont="1" applyBorder="1" applyAlignment="1">
      <alignment horizontal="center" vertical="center"/>
    </xf>
    <xf numFmtId="49" fontId="35" fillId="4" borderId="2" xfId="4" applyNumberFormat="1" applyFont="1" applyFill="1" applyBorder="1" applyAlignment="1">
      <alignment horizontal="center" vertical="center"/>
    </xf>
    <xf numFmtId="4" fontId="34" fillId="0" borderId="0" xfId="4" applyNumberFormat="1" applyFont="1" applyFill="1" applyAlignment="1">
      <alignment horizontal="center" wrapText="1"/>
    </xf>
    <xf numFmtId="0" fontId="37" fillId="0" borderId="2" xfId="4" applyFont="1" applyFill="1" applyBorder="1" applyAlignment="1">
      <alignment vertical="top" wrapText="1"/>
    </xf>
    <xf numFmtId="49" fontId="34" fillId="0" borderId="7" xfId="4" applyNumberFormat="1" applyFont="1" applyFill="1" applyBorder="1" applyAlignment="1">
      <alignment horizontal="center" vertical="center"/>
    </xf>
    <xf numFmtId="0" fontId="35" fillId="0" borderId="7" xfId="4" applyFont="1" applyFill="1" applyBorder="1" applyAlignment="1">
      <alignment horizontal="left" vertical="top" wrapText="1"/>
    </xf>
    <xf numFmtId="164" fontId="34" fillId="0" borderId="7" xfId="5" applyFont="1" applyFill="1" applyBorder="1" applyAlignment="1">
      <alignment horizontal="right" vertical="center"/>
    </xf>
    <xf numFmtId="0" fontId="34" fillId="0" borderId="7" xfId="4" applyFont="1" applyFill="1" applyBorder="1" applyAlignment="1">
      <alignment horizontal="left" vertical="top" wrapText="1"/>
    </xf>
    <xf numFmtId="4" fontId="34" fillId="0" borderId="7" xfId="5" applyNumberFormat="1" applyFont="1" applyFill="1" applyBorder="1" applyAlignment="1">
      <alignment horizontal="right" vertical="center"/>
    </xf>
    <xf numFmtId="164" fontId="34" fillId="4" borderId="2" xfId="5" applyFont="1" applyFill="1" applyBorder="1" applyAlignment="1">
      <alignment vertical="center"/>
    </xf>
    <xf numFmtId="0" fontId="35" fillId="4" borderId="8" xfId="4" applyFont="1" applyFill="1" applyBorder="1" applyAlignment="1">
      <alignment horizontal="center" vertical="center"/>
    </xf>
    <xf numFmtId="49" fontId="34" fillId="0" borderId="3" xfId="4" applyNumberFormat="1" applyFont="1" applyFill="1" applyBorder="1" applyAlignment="1">
      <alignment horizontal="center" vertical="center"/>
    </xf>
    <xf numFmtId="0" fontId="35" fillId="4" borderId="3" xfId="4" applyFont="1" applyFill="1" applyBorder="1" applyAlignment="1">
      <alignment horizontal="center" vertical="center"/>
    </xf>
    <xf numFmtId="49" fontId="34" fillId="0" borderId="3" xfId="4" applyNumberFormat="1" applyFont="1" applyBorder="1" applyAlignment="1">
      <alignment horizontal="center" vertical="center"/>
    </xf>
    <xf numFmtId="4" fontId="40" fillId="0" borderId="0" xfId="1" applyNumberFormat="1" applyFont="1" applyFill="1" applyBorder="1" applyAlignment="1">
      <alignment vertical="center" wrapText="1"/>
    </xf>
    <xf numFmtId="0" fontId="35" fillId="4" borderId="7" xfId="4" applyFont="1" applyFill="1" applyBorder="1" applyAlignment="1">
      <alignment horizontal="left" vertical="top" wrapText="1"/>
    </xf>
    <xf numFmtId="4" fontId="35" fillId="4" borderId="7" xfId="5" applyNumberFormat="1" applyFont="1" applyFill="1" applyBorder="1" applyAlignment="1">
      <alignment horizontal="right" vertical="center"/>
    </xf>
    <xf numFmtId="164" fontId="34" fillId="4" borderId="7" xfId="5" applyFont="1" applyFill="1" applyBorder="1" applyAlignment="1">
      <alignment horizontal="right" vertical="center"/>
    </xf>
    <xf numFmtId="43" fontId="34" fillId="0" borderId="0" xfId="4" applyNumberFormat="1" applyFont="1"/>
    <xf numFmtId="164" fontId="37" fillId="0" borderId="2" xfId="5" applyFont="1" applyFill="1" applyBorder="1" applyAlignment="1">
      <alignment horizontal="right" vertical="center" wrapText="1"/>
    </xf>
    <xf numFmtId="164" fontId="37" fillId="0" borderId="2" xfId="5" applyFont="1" applyFill="1" applyBorder="1" applyAlignment="1">
      <alignment horizontal="right" vertical="center"/>
    </xf>
    <xf numFmtId="0" fontId="37" fillId="0" borderId="7" xfId="4" applyFont="1" applyFill="1" applyBorder="1" applyAlignment="1">
      <alignment vertical="top" wrapText="1"/>
    </xf>
    <xf numFmtId="164" fontId="37" fillId="0" borderId="7" xfId="5" applyFont="1" applyFill="1" applyBorder="1" applyAlignment="1">
      <alignment horizontal="right" vertical="center" wrapText="1"/>
    </xf>
    <xf numFmtId="164" fontId="37" fillId="0" borderId="7" xfId="5" applyFont="1" applyFill="1" applyBorder="1" applyAlignment="1">
      <alignment horizontal="right" vertical="center"/>
    </xf>
    <xf numFmtId="0" fontId="40" fillId="0" borderId="3" xfId="1" applyFont="1" applyFill="1" applyBorder="1" applyAlignment="1">
      <alignment horizontal="left" vertical="center" wrapText="1"/>
    </xf>
    <xf numFmtId="164" fontId="34" fillId="0" borderId="0" xfId="5" applyFont="1" applyFill="1" applyBorder="1" applyAlignment="1">
      <alignment horizontal="center" vertical="center" wrapText="1"/>
    </xf>
    <xf numFmtId="0" fontId="34" fillId="0" borderId="0" xfId="4" applyFont="1" applyFill="1" applyAlignment="1">
      <alignment horizontal="right" vertical="top" wrapText="1"/>
    </xf>
    <xf numFmtId="164" fontId="34" fillId="0" borderId="0" xfId="5" applyFont="1" applyFill="1" applyAlignment="1">
      <alignment horizontal="left" vertical="center" wrapText="1"/>
    </xf>
    <xf numFmtId="49" fontId="34" fillId="0" borderId="2" xfId="0" applyNumberFormat="1" applyFont="1" applyBorder="1" applyAlignment="1">
      <alignment horizontal="center" vertical="center"/>
    </xf>
    <xf numFmtId="164" fontId="34" fillId="4" borderId="6" xfId="5" applyFont="1" applyFill="1" applyBorder="1" applyAlignment="1">
      <alignment horizontal="right" vertical="center" wrapText="1"/>
    </xf>
    <xf numFmtId="0" fontId="35" fillId="4" borderId="2" xfId="62" applyFont="1" applyFill="1" applyBorder="1" applyAlignment="1">
      <alignment horizontal="left" vertical="top" wrapText="1"/>
    </xf>
    <xf numFmtId="0" fontId="35" fillId="5" borderId="2" xfId="4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right" vertical="center" wrapText="1"/>
    </xf>
    <xf numFmtId="4" fontId="37" fillId="5" borderId="7" xfId="5" applyNumberFormat="1" applyFont="1" applyFill="1" applyBorder="1" applyAlignment="1">
      <alignment horizontal="right" vertical="center"/>
    </xf>
    <xf numFmtId="4" fontId="37" fillId="5" borderId="2" xfId="5" applyNumberFormat="1" applyFont="1" applyFill="1" applyBorder="1" applyAlignment="1">
      <alignment horizontal="right" vertical="center"/>
    </xf>
    <xf numFmtId="49" fontId="34" fillId="5" borderId="2" xfId="0" applyNumberFormat="1" applyFont="1" applyFill="1" applyBorder="1" applyAlignment="1">
      <alignment horizontal="left" vertical="top" wrapText="1"/>
    </xf>
    <xf numFmtId="4" fontId="34" fillId="5" borderId="2" xfId="0" applyNumberFormat="1" applyFont="1" applyFill="1" applyBorder="1" applyAlignment="1">
      <alignment horizontal="right"/>
    </xf>
    <xf numFmtId="49" fontId="34" fillId="5" borderId="2" xfId="0" applyNumberFormat="1" applyFont="1" applyFill="1" applyBorder="1" applyAlignment="1">
      <alignment horizontal="right"/>
    </xf>
    <xf numFmtId="165" fontId="34" fillId="5" borderId="2" xfId="4" applyNumberFormat="1" applyFont="1" applyFill="1" applyBorder="1" applyAlignment="1">
      <alignment horizontal="right"/>
    </xf>
    <xf numFmtId="4" fontId="34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7" fillId="3" borderId="7" xfId="5" applyNumberFormat="1" applyFont="1" applyFill="1" applyBorder="1" applyAlignment="1">
      <alignment horizontal="right" vertical="center"/>
    </xf>
    <xf numFmtId="4" fontId="35" fillId="5" borderId="7" xfId="5" applyNumberFormat="1" applyFont="1" applyFill="1" applyBorder="1" applyAlignment="1">
      <alignment horizontal="right" vertical="center"/>
    </xf>
    <xf numFmtId="4" fontId="35" fillId="5" borderId="2" xfId="5" applyNumberFormat="1" applyFont="1" applyFill="1" applyBorder="1" applyAlignment="1">
      <alignment horizontal="right" vertical="center"/>
    </xf>
    <xf numFmtId="4" fontId="36" fillId="0" borderId="3" xfId="1" applyNumberFormat="1" applyFont="1" applyFill="1" applyBorder="1" applyAlignment="1">
      <alignment horizontal="right" vertical="center" wrapText="1"/>
    </xf>
    <xf numFmtId="4" fontId="36" fillId="0" borderId="5" xfId="1" applyNumberFormat="1" applyFont="1" applyFill="1" applyBorder="1" applyAlignment="1">
      <alignment horizontal="right" vertical="center" wrapText="1"/>
    </xf>
    <xf numFmtId="4" fontId="39" fillId="5" borderId="3" xfId="1" applyNumberFormat="1" applyFont="1" applyFill="1" applyBorder="1" applyAlignment="1">
      <alignment horizontal="right" vertical="center" wrapText="1"/>
    </xf>
    <xf numFmtId="4" fontId="39" fillId="5" borderId="5" xfId="1" applyNumberFormat="1" applyFont="1" applyFill="1" applyBorder="1" applyAlignment="1">
      <alignment horizontal="right" vertical="center" wrapText="1"/>
    </xf>
    <xf numFmtId="4" fontId="39" fillId="0" borderId="3" xfId="1" applyNumberFormat="1" applyFont="1" applyFill="1" applyBorder="1" applyAlignment="1">
      <alignment horizontal="right" vertical="center" wrapText="1"/>
    </xf>
    <xf numFmtId="4" fontId="39" fillId="0" borderId="5" xfId="1" applyNumberFormat="1" applyFont="1" applyFill="1" applyBorder="1" applyAlignment="1">
      <alignment horizontal="right" vertical="center" wrapText="1"/>
    </xf>
    <xf numFmtId="0" fontId="35" fillId="0" borderId="3" xfId="4" applyFont="1" applyFill="1" applyBorder="1" applyAlignment="1">
      <alignment horizontal="center" vertical="center" wrapText="1"/>
    </xf>
    <xf numFmtId="0" fontId="35" fillId="0" borderId="4" xfId="4" applyFont="1" applyFill="1" applyBorder="1" applyAlignment="1">
      <alignment horizontal="center" vertical="center" wrapText="1"/>
    </xf>
    <xf numFmtId="0" fontId="35" fillId="0" borderId="5" xfId="4" applyFont="1" applyFill="1" applyBorder="1" applyAlignment="1">
      <alignment horizontal="center" vertical="center" wrapText="1"/>
    </xf>
    <xf numFmtId="4" fontId="36" fillId="5" borderId="3" xfId="1" applyNumberFormat="1" applyFont="1" applyFill="1" applyBorder="1" applyAlignment="1">
      <alignment horizontal="right" vertical="center" wrapText="1"/>
    </xf>
    <xf numFmtId="4" fontId="36" fillId="5" borderId="5" xfId="1" applyNumberFormat="1" applyFont="1" applyFill="1" applyBorder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40" fillId="0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0" fillId="0" borderId="2" xfId="1" applyNumberFormat="1" applyFont="1" applyFill="1" applyBorder="1" applyAlignment="1">
      <alignment horizontal="right" vertical="center" wrapText="1"/>
    </xf>
    <xf numFmtId="0" fontId="40" fillId="0" borderId="2" xfId="1" applyFont="1" applyFill="1" applyBorder="1" applyAlignment="1">
      <alignment horizontal="lef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8" fillId="0" borderId="0" xfId="4" applyFont="1" applyFill="1" applyBorder="1" applyAlignment="1">
      <alignment horizontal="center" vertical="center" wrapText="1"/>
    </xf>
    <xf numFmtId="164" fontId="34" fillId="5" borderId="0" xfId="5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39" fillId="0" borderId="5" xfId="1" applyFont="1" applyFill="1" applyBorder="1" applyAlignment="1">
      <alignment horizontal="center" vertical="center" wrapText="1"/>
    </xf>
    <xf numFmtId="0" fontId="39" fillId="5" borderId="3" xfId="1" applyFont="1" applyFill="1" applyBorder="1" applyAlignment="1">
      <alignment horizontal="left" vertical="center" wrapText="1"/>
    </xf>
    <xf numFmtId="0" fontId="39" fillId="5" borderId="5" xfId="1" applyFont="1" applyFill="1" applyBorder="1" applyAlignment="1">
      <alignment horizontal="left" vertical="center" wrapText="1"/>
    </xf>
  </cellXfs>
  <cellStyles count="63">
    <cellStyle name="Вывод" xfId="1" builtinId="21"/>
    <cellStyle name="Обычный" xfId="0" builtinId="0"/>
    <cellStyle name="Обычный 10" xfId="17"/>
    <cellStyle name="Обычный 11" xfId="19"/>
    <cellStyle name="Обычный 12" xfId="21"/>
    <cellStyle name="Обычный 13" xfId="23"/>
    <cellStyle name="Обычный 14" xfId="25"/>
    <cellStyle name="Обычный 15" xfId="27"/>
    <cellStyle name="Обычный 16" xfId="29"/>
    <cellStyle name="Обычный 17" xfId="31"/>
    <cellStyle name="Обычный 18" xfId="33"/>
    <cellStyle name="Обычный 19" xfId="35"/>
    <cellStyle name="Обычный 2" xfId="2"/>
    <cellStyle name="Обычный 20" xfId="37"/>
    <cellStyle name="Обычный 21" xfId="39"/>
    <cellStyle name="Обычный 22" xfId="41"/>
    <cellStyle name="Обычный 23" xfId="43"/>
    <cellStyle name="Обычный 24" xfId="45"/>
    <cellStyle name="Обычный 25" xfId="47"/>
    <cellStyle name="Обычный 26" xfId="49"/>
    <cellStyle name="Обычный 27" xfId="50"/>
    <cellStyle name="Обычный 28" xfId="52"/>
    <cellStyle name="Обычный 29" xfId="54"/>
    <cellStyle name="Обычный 3" xfId="4"/>
    <cellStyle name="Обычный 3 2" xfId="62"/>
    <cellStyle name="Обычный 30" xfId="56"/>
    <cellStyle name="Обычный 31" xfId="58"/>
    <cellStyle name="Обычный 32" xfId="60"/>
    <cellStyle name="Обычный 4" xfId="6"/>
    <cellStyle name="Обычный 5" xfId="8"/>
    <cellStyle name="Обычный 6" xfId="10"/>
    <cellStyle name="Обычный 7" xfId="12"/>
    <cellStyle name="Обычный 8" xfId="14"/>
    <cellStyle name="Обычный 9" xfId="16"/>
    <cellStyle name="Финансовый 10" xfId="20"/>
    <cellStyle name="Финансовый 11" xfId="22"/>
    <cellStyle name="Финансовый 12" xfId="24"/>
    <cellStyle name="Финансовый 13" xfId="26"/>
    <cellStyle name="Финансовый 14" xfId="28"/>
    <cellStyle name="Финансовый 15" xfId="30"/>
    <cellStyle name="Финансовый 16" xfId="32"/>
    <cellStyle name="Финансовый 17" xfId="34"/>
    <cellStyle name="Финансовый 18" xfId="36"/>
    <cellStyle name="Финансовый 19" xfId="38"/>
    <cellStyle name="Финансовый 2" xfId="3"/>
    <cellStyle name="Финансовый 20" xfId="40"/>
    <cellStyle name="Финансовый 21" xfId="42"/>
    <cellStyle name="Финансовый 22" xfId="44"/>
    <cellStyle name="Финансовый 23" xfId="46"/>
    <cellStyle name="Финансовый 24" xfId="48"/>
    <cellStyle name="Финансовый 25" xfId="51"/>
    <cellStyle name="Финансовый 26" xfId="53"/>
    <cellStyle name="Финансовый 27" xfId="55"/>
    <cellStyle name="Финансовый 28" xfId="57"/>
    <cellStyle name="Финансовый 29" xfId="59"/>
    <cellStyle name="Финансовый 3" xfId="5"/>
    <cellStyle name="Финансовый 30" xfId="61"/>
    <cellStyle name="Финансовый 4" xfId="7"/>
    <cellStyle name="Финансовый 5" xfId="9"/>
    <cellStyle name="Финансовый 6" xfId="11"/>
    <cellStyle name="Финансовый 7" xfId="13"/>
    <cellStyle name="Финансовый 8" xfId="15"/>
    <cellStyle name="Финансовый 9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10"/>
  <sheetViews>
    <sheetView tabSelected="1" zoomScaleNormal="100" workbookViewId="0">
      <selection activeCell="F10" sqref="F10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42578125" style="47" customWidth="1"/>
    <col min="4" max="4" width="11.57031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123" t="s">
        <v>4</v>
      </c>
      <c r="B3" s="123"/>
      <c r="C3" s="123"/>
      <c r="D3" s="123"/>
      <c r="E3" s="123"/>
    </row>
    <row r="4" spans="1:7" ht="15" customHeight="1" x14ac:dyDescent="0.25">
      <c r="A4" s="123" t="s">
        <v>61</v>
      </c>
      <c r="B4" s="123"/>
      <c r="C4" s="123"/>
      <c r="D4" s="123"/>
      <c r="E4" s="123"/>
    </row>
    <row r="5" spans="1:7" ht="17.25" customHeight="1" x14ac:dyDescent="0.25">
      <c r="A5" s="124" t="s">
        <v>78</v>
      </c>
      <c r="B5" s="124"/>
      <c r="C5" s="124"/>
      <c r="D5" s="124"/>
      <c r="E5" s="124"/>
    </row>
    <row r="6" spans="1:7" ht="17.25" customHeight="1" x14ac:dyDescent="0.25">
      <c r="A6" s="83"/>
      <c r="B6" s="83"/>
      <c r="C6" s="83"/>
      <c r="D6" s="83"/>
      <c r="E6" s="83"/>
    </row>
    <row r="7" spans="1:7" x14ac:dyDescent="0.25">
      <c r="B7" s="84" t="s">
        <v>79</v>
      </c>
      <c r="C7" s="98">
        <v>2591.1</v>
      </c>
      <c r="D7" s="85" t="s">
        <v>3</v>
      </c>
    </row>
    <row r="8" spans="1:7" ht="39" customHeight="1" x14ac:dyDescent="0.25">
      <c r="A8" s="125" t="s">
        <v>5</v>
      </c>
      <c r="B8" s="126"/>
      <c r="C8" s="126"/>
      <c r="D8" s="126"/>
      <c r="E8" s="127"/>
    </row>
    <row r="9" spans="1:7" x14ac:dyDescent="0.25">
      <c r="A9" s="89">
        <v>1</v>
      </c>
      <c r="B9" s="128" t="s">
        <v>80</v>
      </c>
      <c r="C9" s="129"/>
      <c r="D9" s="106">
        <v>-1118170.6680000001</v>
      </c>
      <c r="E9" s="107"/>
      <c r="F9" s="60"/>
    </row>
    <row r="10" spans="1:7" ht="30" x14ac:dyDescent="0.25">
      <c r="A10" s="49">
        <v>2</v>
      </c>
      <c r="B10" s="82" t="s">
        <v>6</v>
      </c>
      <c r="C10" s="35"/>
      <c r="D10" s="119">
        <f>D11+D12+D13</f>
        <v>1013023.56</v>
      </c>
      <c r="E10" s="119"/>
      <c r="F10" s="72"/>
      <c r="G10" s="72"/>
    </row>
    <row r="11" spans="1:7" x14ac:dyDescent="0.25">
      <c r="A11" s="50" t="s">
        <v>14</v>
      </c>
      <c r="B11" s="28" t="s">
        <v>15</v>
      </c>
      <c r="C11" s="36"/>
      <c r="D11" s="113">
        <v>1000582.56</v>
      </c>
      <c r="E11" s="114"/>
    </row>
    <row r="12" spans="1:7" x14ac:dyDescent="0.25">
      <c r="A12" s="50" t="s">
        <v>16</v>
      </c>
      <c r="B12" s="28" t="s">
        <v>13</v>
      </c>
      <c r="C12" s="36"/>
      <c r="D12" s="113">
        <v>0</v>
      </c>
      <c r="E12" s="114"/>
    </row>
    <row r="13" spans="1:7" x14ac:dyDescent="0.25">
      <c r="A13" s="50" t="s">
        <v>17</v>
      </c>
      <c r="B13" s="28" t="s">
        <v>7</v>
      </c>
      <c r="C13" s="36"/>
      <c r="D13" s="113">
        <v>12441</v>
      </c>
      <c r="E13" s="114"/>
    </row>
    <row r="14" spans="1:7" ht="30.75" customHeight="1" x14ac:dyDescent="0.25">
      <c r="A14" s="49">
        <v>3</v>
      </c>
      <c r="B14" s="120" t="s">
        <v>22</v>
      </c>
      <c r="C14" s="120"/>
      <c r="D14" s="121">
        <f>D15+D16+D17</f>
        <v>947906.11</v>
      </c>
      <c r="E14" s="122"/>
    </row>
    <row r="15" spans="1:7" x14ac:dyDescent="0.25">
      <c r="A15" s="50" t="s">
        <v>18</v>
      </c>
      <c r="B15" s="28" t="s">
        <v>15</v>
      </c>
      <c r="C15" s="36"/>
      <c r="D15" s="113">
        <v>935465.11</v>
      </c>
      <c r="E15" s="114"/>
    </row>
    <row r="16" spans="1:7" x14ac:dyDescent="0.25">
      <c r="A16" s="50" t="s">
        <v>19</v>
      </c>
      <c r="B16" s="28" t="s">
        <v>13</v>
      </c>
      <c r="C16" s="36"/>
      <c r="D16" s="113">
        <v>0</v>
      </c>
      <c r="E16" s="114"/>
    </row>
    <row r="17" spans="1:8" x14ac:dyDescent="0.25">
      <c r="A17" s="50" t="s">
        <v>20</v>
      </c>
      <c r="B17" s="28" t="s">
        <v>7</v>
      </c>
      <c r="C17" s="36"/>
      <c r="D17" s="113">
        <f>D13</f>
        <v>12441</v>
      </c>
      <c r="E17" s="114"/>
    </row>
    <row r="18" spans="1:8" x14ac:dyDescent="0.25">
      <c r="A18" s="50">
        <v>4</v>
      </c>
      <c r="B18" s="28" t="s">
        <v>87</v>
      </c>
      <c r="C18" s="36"/>
      <c r="D18" s="104">
        <f>D10-D14</f>
        <v>65117.45000000007</v>
      </c>
      <c r="E18" s="105"/>
    </row>
    <row r="19" spans="1:8" ht="30" customHeight="1" x14ac:dyDescent="0.25">
      <c r="A19" s="49">
        <v>5</v>
      </c>
      <c r="B19" s="115" t="s">
        <v>23</v>
      </c>
      <c r="C19" s="116"/>
      <c r="D19" s="117">
        <f>C102</f>
        <v>1141479.2039999997</v>
      </c>
      <c r="E19" s="118"/>
    </row>
    <row r="20" spans="1:8" x14ac:dyDescent="0.25">
      <c r="A20" s="50">
        <v>6</v>
      </c>
      <c r="B20" s="28" t="s">
        <v>88</v>
      </c>
      <c r="C20" s="36"/>
      <c r="D20" s="104">
        <f>D10-D19</f>
        <v>-128455.64399999962</v>
      </c>
      <c r="E20" s="105"/>
    </row>
    <row r="21" spans="1:8" x14ac:dyDescent="0.25">
      <c r="A21" s="89">
        <v>7</v>
      </c>
      <c r="B21" s="90" t="s">
        <v>81</v>
      </c>
      <c r="C21" s="91"/>
      <c r="D21" s="106">
        <f>D9+D10-D19</f>
        <v>-1246626.3119999997</v>
      </c>
      <c r="E21" s="107"/>
    </row>
    <row r="22" spans="1:8" x14ac:dyDescent="0.25">
      <c r="A22" s="50"/>
      <c r="B22" s="27"/>
      <c r="C22" s="37"/>
      <c r="D22" s="108"/>
      <c r="E22" s="109"/>
    </row>
    <row r="23" spans="1:8" ht="21.75" customHeight="1" x14ac:dyDescent="0.25">
      <c r="A23" s="110" t="s">
        <v>8</v>
      </c>
      <c r="B23" s="111"/>
      <c r="C23" s="111"/>
      <c r="D23" s="111"/>
      <c r="E23" s="112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45</v>
      </c>
      <c r="C25" s="39">
        <f>SUM(C26:C27)</f>
        <v>168431.86</v>
      </c>
      <c r="D25" s="4"/>
      <c r="E25" s="87"/>
      <c r="F25" s="5"/>
    </row>
    <row r="26" spans="1:8" s="9" customFormat="1" x14ac:dyDescent="0.25">
      <c r="A26" s="86" t="s">
        <v>24</v>
      </c>
      <c r="B26" s="99" t="s">
        <v>163</v>
      </c>
      <c r="C26" s="100">
        <v>77733</v>
      </c>
      <c r="D26" s="99" t="s">
        <v>3</v>
      </c>
      <c r="E26" s="100">
        <v>15546.6</v>
      </c>
      <c r="F26" s="76"/>
      <c r="G26" s="8"/>
      <c r="H26" s="8"/>
    </row>
    <row r="27" spans="1:8" s="9" customFormat="1" x14ac:dyDescent="0.25">
      <c r="A27" s="86" t="s">
        <v>82</v>
      </c>
      <c r="B27" s="99" t="s">
        <v>164</v>
      </c>
      <c r="C27" s="100">
        <v>90698.86</v>
      </c>
      <c r="D27" s="99" t="s">
        <v>3</v>
      </c>
      <c r="E27" s="100">
        <v>15546.6</v>
      </c>
      <c r="F27" s="76"/>
      <c r="G27" s="8"/>
      <c r="H27" s="8"/>
    </row>
    <row r="28" spans="1:8" s="10" customFormat="1" ht="28.5" x14ac:dyDescent="0.25">
      <c r="A28" s="52">
        <v>2</v>
      </c>
      <c r="B28" s="3" t="s">
        <v>46</v>
      </c>
      <c r="C28" s="39">
        <f>SUM(C29:C30)</f>
        <v>82916.22</v>
      </c>
      <c r="D28" s="4"/>
      <c r="E28" s="4"/>
    </row>
    <row r="29" spans="1:8" s="9" customFormat="1" x14ac:dyDescent="0.25">
      <c r="A29" s="86" t="s">
        <v>14</v>
      </c>
      <c r="B29" s="99" t="s">
        <v>159</v>
      </c>
      <c r="C29" s="100">
        <v>37571.46</v>
      </c>
      <c r="D29" s="99" t="s">
        <v>3</v>
      </c>
      <c r="E29" s="100">
        <v>15546.6</v>
      </c>
      <c r="F29" s="8"/>
      <c r="G29" s="8"/>
      <c r="H29" s="8"/>
    </row>
    <row r="30" spans="1:8" s="9" customFormat="1" x14ac:dyDescent="0.25">
      <c r="A30" s="86" t="s">
        <v>16</v>
      </c>
      <c r="B30" s="99" t="s">
        <v>160</v>
      </c>
      <c r="C30" s="100">
        <v>45344.76</v>
      </c>
      <c r="D30" s="99" t="s">
        <v>3</v>
      </c>
      <c r="E30" s="100">
        <v>15546.6</v>
      </c>
      <c r="F30" s="8"/>
      <c r="G30" s="8"/>
      <c r="H30" s="8"/>
    </row>
    <row r="31" spans="1:8" s="10" customFormat="1" x14ac:dyDescent="0.25">
      <c r="A31" s="52">
        <v>3</v>
      </c>
      <c r="B31" s="3" t="s">
        <v>47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48</v>
      </c>
      <c r="C32" s="39">
        <f>SUM(C33:C41)</f>
        <v>50204.17</v>
      </c>
      <c r="D32" s="4"/>
      <c r="E32" s="4"/>
    </row>
    <row r="33" spans="1:8" s="9" customFormat="1" x14ac:dyDescent="0.25">
      <c r="A33" s="86" t="s">
        <v>25</v>
      </c>
      <c r="B33" s="99" t="s">
        <v>124</v>
      </c>
      <c r="C33" s="100">
        <v>2720.65</v>
      </c>
      <c r="D33" s="99" t="s">
        <v>3</v>
      </c>
      <c r="E33" s="100">
        <v>15546.6</v>
      </c>
      <c r="F33" s="8"/>
      <c r="G33" s="8"/>
      <c r="H33" s="8"/>
    </row>
    <row r="34" spans="1:8" s="9" customFormat="1" x14ac:dyDescent="0.25">
      <c r="A34" s="86" t="s">
        <v>26</v>
      </c>
      <c r="B34" s="99" t="s">
        <v>125</v>
      </c>
      <c r="C34" s="100">
        <v>2331.9899999999998</v>
      </c>
      <c r="D34" s="99" t="s">
        <v>3</v>
      </c>
      <c r="E34" s="100">
        <v>15546.6</v>
      </c>
      <c r="F34" s="8"/>
      <c r="G34" s="8"/>
      <c r="H34" s="8"/>
    </row>
    <row r="35" spans="1:8" s="9" customFormat="1" x14ac:dyDescent="0.25">
      <c r="A35" s="86" t="s">
        <v>27</v>
      </c>
      <c r="B35" s="99" t="s">
        <v>142</v>
      </c>
      <c r="C35" s="100">
        <v>1036.96</v>
      </c>
      <c r="D35" s="99" t="s">
        <v>3</v>
      </c>
      <c r="E35" s="100">
        <v>15546.6</v>
      </c>
      <c r="F35" s="8"/>
      <c r="G35" s="8"/>
      <c r="H35" s="8"/>
    </row>
    <row r="36" spans="1:8" s="9" customFormat="1" x14ac:dyDescent="0.25">
      <c r="A36" s="86" t="s">
        <v>28</v>
      </c>
      <c r="B36" s="99" t="s">
        <v>143</v>
      </c>
      <c r="C36" s="100">
        <v>1295.03</v>
      </c>
      <c r="D36" s="99" t="s">
        <v>3</v>
      </c>
      <c r="E36" s="100">
        <v>15546.6</v>
      </c>
      <c r="F36" s="8"/>
      <c r="G36" s="8"/>
      <c r="H36" s="8"/>
    </row>
    <row r="37" spans="1:8" s="9" customFormat="1" x14ac:dyDescent="0.25">
      <c r="A37" s="86" t="s">
        <v>83</v>
      </c>
      <c r="B37" s="99" t="s">
        <v>169</v>
      </c>
      <c r="C37" s="100">
        <v>1683.7</v>
      </c>
      <c r="D37" s="99" t="s">
        <v>3</v>
      </c>
      <c r="E37" s="100">
        <v>15546.6</v>
      </c>
      <c r="F37" s="8"/>
      <c r="G37" s="8"/>
      <c r="H37" s="8"/>
    </row>
    <row r="38" spans="1:8" s="9" customFormat="1" x14ac:dyDescent="0.25">
      <c r="A38" s="86" t="s">
        <v>84</v>
      </c>
      <c r="B38" s="99" t="s">
        <v>170</v>
      </c>
      <c r="C38" s="100">
        <v>2072.36</v>
      </c>
      <c r="D38" s="99" t="s">
        <v>3</v>
      </c>
      <c r="E38" s="100">
        <v>15546.6</v>
      </c>
      <c r="F38" s="8"/>
      <c r="G38" s="8"/>
      <c r="H38" s="8"/>
    </row>
    <row r="39" spans="1:8" s="9" customFormat="1" x14ac:dyDescent="0.25">
      <c r="A39" s="86" t="s">
        <v>85</v>
      </c>
      <c r="B39" s="99" t="s">
        <v>172</v>
      </c>
      <c r="C39" s="100">
        <v>18396.29</v>
      </c>
      <c r="D39" s="99" t="s">
        <v>3</v>
      </c>
      <c r="E39" s="100">
        <v>15546.6</v>
      </c>
      <c r="F39" s="8"/>
      <c r="G39" s="8"/>
      <c r="H39" s="8"/>
    </row>
    <row r="40" spans="1:8" s="9" customFormat="1" x14ac:dyDescent="0.25">
      <c r="A40" s="86" t="s">
        <v>86</v>
      </c>
      <c r="B40" s="99" t="s">
        <v>173</v>
      </c>
      <c r="C40" s="100">
        <v>19821.919999999998</v>
      </c>
      <c r="D40" s="99" t="s">
        <v>3</v>
      </c>
      <c r="E40" s="100">
        <v>15546.6</v>
      </c>
      <c r="F40" s="8"/>
      <c r="G40" s="8"/>
      <c r="H40" s="8"/>
    </row>
    <row r="41" spans="1:8" s="9" customFormat="1" x14ac:dyDescent="0.25">
      <c r="A41" s="86" t="s">
        <v>119</v>
      </c>
      <c r="B41" s="94" t="s">
        <v>121</v>
      </c>
      <c r="C41" s="95">
        <v>845.27</v>
      </c>
      <c r="D41" s="96" t="s">
        <v>2</v>
      </c>
      <c r="E41" s="97"/>
      <c r="F41" s="8"/>
      <c r="G41" s="8"/>
      <c r="H41" s="8"/>
    </row>
    <row r="42" spans="1:8" ht="42.75" outlineLevel="1" x14ac:dyDescent="0.25">
      <c r="A42" s="52">
        <v>5</v>
      </c>
      <c r="B42" s="88" t="s">
        <v>89</v>
      </c>
      <c r="C42" s="41">
        <f>SUM(C43:C68)</f>
        <v>227137.13999999996</v>
      </c>
      <c r="D42" s="11"/>
      <c r="E42" s="11"/>
      <c r="F42" s="5"/>
      <c r="G42" s="5"/>
    </row>
    <row r="43" spans="1:8" outlineLevel="1" x14ac:dyDescent="0.25">
      <c r="A43" s="50" t="s">
        <v>29</v>
      </c>
      <c r="B43" s="99" t="s">
        <v>127</v>
      </c>
      <c r="C43" s="100">
        <v>24642.639999999999</v>
      </c>
      <c r="D43" s="99" t="s">
        <v>66</v>
      </c>
      <c r="E43" s="100">
        <v>8</v>
      </c>
      <c r="F43" s="5"/>
      <c r="G43" s="5"/>
    </row>
    <row r="44" spans="1:8" outlineLevel="1" x14ac:dyDescent="0.25">
      <c r="A44" s="50" t="s">
        <v>30</v>
      </c>
      <c r="B44" s="99" t="s">
        <v>128</v>
      </c>
      <c r="C44" s="100">
        <v>12444.98</v>
      </c>
      <c r="D44" s="99" t="s">
        <v>63</v>
      </c>
      <c r="E44" s="100">
        <v>1</v>
      </c>
      <c r="F44" s="5"/>
      <c r="G44" s="5"/>
    </row>
    <row r="45" spans="1:8" ht="30" customHeight="1" outlineLevel="1" x14ac:dyDescent="0.25">
      <c r="A45" s="50" t="s">
        <v>31</v>
      </c>
      <c r="B45" s="99" t="s">
        <v>129</v>
      </c>
      <c r="C45" s="100">
        <v>385.7</v>
      </c>
      <c r="D45" s="99" t="s">
        <v>63</v>
      </c>
      <c r="E45" s="100">
        <v>1</v>
      </c>
      <c r="F45" s="5"/>
      <c r="G45" s="5"/>
    </row>
    <row r="46" spans="1:8" outlineLevel="1" x14ac:dyDescent="0.25">
      <c r="A46" s="50" t="s">
        <v>32</v>
      </c>
      <c r="B46" s="99" t="s">
        <v>70</v>
      </c>
      <c r="C46" s="100">
        <v>5467.29</v>
      </c>
      <c r="D46" s="99" t="s">
        <v>63</v>
      </c>
      <c r="E46" s="100">
        <v>3</v>
      </c>
      <c r="F46" s="5"/>
      <c r="G46" s="5"/>
    </row>
    <row r="47" spans="1:8" outlineLevel="1" x14ac:dyDescent="0.25">
      <c r="A47" s="50" t="s">
        <v>33</v>
      </c>
      <c r="B47" s="99" t="s">
        <v>132</v>
      </c>
      <c r="C47" s="100">
        <v>3498.17</v>
      </c>
      <c r="D47" s="99" t="s">
        <v>63</v>
      </c>
      <c r="E47" s="100">
        <v>1</v>
      </c>
      <c r="F47" s="5"/>
      <c r="G47" s="5"/>
    </row>
    <row r="48" spans="1:8" outlineLevel="1" x14ac:dyDescent="0.25">
      <c r="A48" s="50" t="s">
        <v>34</v>
      </c>
      <c r="B48" s="99" t="s">
        <v>133</v>
      </c>
      <c r="C48" s="100">
        <v>5600</v>
      </c>
      <c r="D48" s="99" t="s">
        <v>134</v>
      </c>
      <c r="E48" s="100">
        <v>1</v>
      </c>
      <c r="F48" s="5"/>
      <c r="G48" s="5"/>
    </row>
    <row r="49" spans="1:7" outlineLevel="1" x14ac:dyDescent="0.25">
      <c r="A49" s="50" t="s">
        <v>35</v>
      </c>
      <c r="B49" s="99" t="s">
        <v>135</v>
      </c>
      <c r="C49" s="100">
        <v>6876.66</v>
      </c>
      <c r="D49" s="99" t="s">
        <v>63</v>
      </c>
      <c r="E49" s="100">
        <v>2</v>
      </c>
      <c r="F49" s="5"/>
      <c r="G49" s="5"/>
    </row>
    <row r="50" spans="1:7" outlineLevel="1" x14ac:dyDescent="0.25">
      <c r="A50" s="50" t="s">
        <v>36</v>
      </c>
      <c r="B50" s="99" t="s">
        <v>136</v>
      </c>
      <c r="C50" s="100">
        <v>9214.83</v>
      </c>
      <c r="D50" s="99" t="s">
        <v>63</v>
      </c>
      <c r="E50" s="100">
        <v>3</v>
      </c>
      <c r="F50" s="5"/>
      <c r="G50" s="5"/>
    </row>
    <row r="51" spans="1:7" outlineLevel="1" x14ac:dyDescent="0.25">
      <c r="A51" s="50" t="s">
        <v>37</v>
      </c>
      <c r="B51" s="99" t="s">
        <v>137</v>
      </c>
      <c r="C51" s="100">
        <v>6712.47</v>
      </c>
      <c r="D51" s="99" t="s">
        <v>63</v>
      </c>
      <c r="E51" s="100">
        <v>1</v>
      </c>
      <c r="F51" s="5"/>
      <c r="G51" s="5"/>
    </row>
    <row r="52" spans="1:7" outlineLevel="1" x14ac:dyDescent="0.25">
      <c r="A52" s="50" t="s">
        <v>38</v>
      </c>
      <c r="B52" s="99" t="s">
        <v>138</v>
      </c>
      <c r="C52" s="100">
        <v>10531.56</v>
      </c>
      <c r="D52" s="99" t="s">
        <v>3</v>
      </c>
      <c r="E52" s="100">
        <v>9361.39</v>
      </c>
      <c r="F52" s="5"/>
      <c r="G52" s="5"/>
    </row>
    <row r="53" spans="1:7" outlineLevel="1" x14ac:dyDescent="0.25">
      <c r="A53" s="50" t="s">
        <v>39</v>
      </c>
      <c r="B53" s="99" t="s">
        <v>139</v>
      </c>
      <c r="C53" s="100">
        <v>17878.59</v>
      </c>
      <c r="D53" s="99" t="s">
        <v>3</v>
      </c>
      <c r="E53" s="100">
        <v>15546.6</v>
      </c>
      <c r="F53" s="5"/>
      <c r="G53" s="5"/>
    </row>
    <row r="54" spans="1:7" s="16" customFormat="1" outlineLevel="2" x14ac:dyDescent="0.25">
      <c r="A54" s="50" t="s">
        <v>60</v>
      </c>
      <c r="B54" s="99" t="s">
        <v>71</v>
      </c>
      <c r="C54" s="100">
        <v>1491.89</v>
      </c>
      <c r="D54" s="99" t="s">
        <v>63</v>
      </c>
      <c r="E54" s="100">
        <v>1</v>
      </c>
    </row>
    <row r="55" spans="1:7" s="16" customFormat="1" outlineLevel="2" x14ac:dyDescent="0.25">
      <c r="A55" s="50" t="s">
        <v>90</v>
      </c>
      <c r="B55" s="99" t="s">
        <v>144</v>
      </c>
      <c r="C55" s="100">
        <v>6623.86</v>
      </c>
      <c r="D55" s="99" t="s">
        <v>63</v>
      </c>
      <c r="E55" s="100">
        <v>2</v>
      </c>
    </row>
    <row r="56" spans="1:7" s="16" customFormat="1" outlineLevel="2" x14ac:dyDescent="0.25">
      <c r="A56" s="50" t="s">
        <v>91</v>
      </c>
      <c r="B56" s="99" t="s">
        <v>65</v>
      </c>
      <c r="C56" s="100">
        <v>2869.97</v>
      </c>
      <c r="D56" s="99" t="s">
        <v>72</v>
      </c>
      <c r="E56" s="100">
        <v>1</v>
      </c>
    </row>
    <row r="57" spans="1:7" s="16" customFormat="1" outlineLevel="2" x14ac:dyDescent="0.25">
      <c r="A57" s="50" t="s">
        <v>92</v>
      </c>
      <c r="B57" s="99" t="s">
        <v>73</v>
      </c>
      <c r="C57" s="100">
        <v>17936.7</v>
      </c>
      <c r="D57" s="99" t="s">
        <v>63</v>
      </c>
      <c r="E57" s="100">
        <v>15</v>
      </c>
    </row>
    <row r="58" spans="1:7" s="16" customFormat="1" outlineLevel="2" x14ac:dyDescent="0.25">
      <c r="A58" s="50" t="s">
        <v>93</v>
      </c>
      <c r="B58" s="99" t="s">
        <v>145</v>
      </c>
      <c r="C58" s="100">
        <v>23716.95</v>
      </c>
      <c r="D58" s="99" t="s">
        <v>63</v>
      </c>
      <c r="E58" s="100">
        <v>5</v>
      </c>
    </row>
    <row r="59" spans="1:7" s="16" customFormat="1" outlineLevel="2" x14ac:dyDescent="0.25">
      <c r="A59" s="50" t="s">
        <v>94</v>
      </c>
      <c r="B59" s="99" t="s">
        <v>146</v>
      </c>
      <c r="C59" s="100">
        <v>1189.56</v>
      </c>
      <c r="D59" s="99" t="s">
        <v>63</v>
      </c>
      <c r="E59" s="100">
        <v>1</v>
      </c>
    </row>
    <row r="60" spans="1:7" s="16" customFormat="1" outlineLevel="2" x14ac:dyDescent="0.25">
      <c r="A60" s="50" t="s">
        <v>95</v>
      </c>
      <c r="B60" s="99" t="s">
        <v>147</v>
      </c>
      <c r="C60" s="100">
        <v>7068.18</v>
      </c>
      <c r="D60" s="99" t="s">
        <v>64</v>
      </c>
      <c r="E60" s="100">
        <v>3</v>
      </c>
    </row>
    <row r="61" spans="1:7" s="16" customFormat="1" outlineLevel="2" x14ac:dyDescent="0.25">
      <c r="A61" s="50" t="s">
        <v>96</v>
      </c>
      <c r="B61" s="99" t="s">
        <v>148</v>
      </c>
      <c r="C61" s="100">
        <v>3535.59</v>
      </c>
      <c r="D61" s="99" t="s">
        <v>63</v>
      </c>
      <c r="E61" s="100">
        <v>1</v>
      </c>
    </row>
    <row r="62" spans="1:7" s="16" customFormat="1" outlineLevel="2" x14ac:dyDescent="0.25">
      <c r="A62" s="50" t="s">
        <v>97</v>
      </c>
      <c r="B62" s="99" t="s">
        <v>149</v>
      </c>
      <c r="C62" s="100">
        <v>869.87</v>
      </c>
      <c r="D62" s="99" t="s">
        <v>63</v>
      </c>
      <c r="E62" s="100">
        <v>1</v>
      </c>
    </row>
    <row r="63" spans="1:7" s="16" customFormat="1" outlineLevel="2" x14ac:dyDescent="0.25">
      <c r="A63" s="50" t="s">
        <v>98</v>
      </c>
      <c r="B63" s="99" t="s">
        <v>150</v>
      </c>
      <c r="C63" s="100">
        <v>32322.05</v>
      </c>
      <c r="D63" s="99" t="s">
        <v>62</v>
      </c>
      <c r="E63" s="100">
        <v>1</v>
      </c>
    </row>
    <row r="64" spans="1:7" s="16" customFormat="1" outlineLevel="2" x14ac:dyDescent="0.25">
      <c r="A64" s="50" t="s">
        <v>99</v>
      </c>
      <c r="B64" s="99" t="s">
        <v>151</v>
      </c>
      <c r="C64" s="100">
        <v>3909.05</v>
      </c>
      <c r="D64" s="99" t="s">
        <v>63</v>
      </c>
      <c r="E64" s="100">
        <v>1</v>
      </c>
    </row>
    <row r="65" spans="1:8" s="16" customFormat="1" outlineLevel="2" x14ac:dyDescent="0.25">
      <c r="A65" s="50" t="s">
        <v>100</v>
      </c>
      <c r="B65" s="99" t="s">
        <v>165</v>
      </c>
      <c r="C65" s="100">
        <v>2355.02</v>
      </c>
      <c r="D65" s="99" t="s">
        <v>63</v>
      </c>
      <c r="E65" s="100">
        <v>2</v>
      </c>
    </row>
    <row r="66" spans="1:8" s="16" customFormat="1" outlineLevel="2" x14ac:dyDescent="0.25">
      <c r="A66" s="50" t="s">
        <v>101</v>
      </c>
      <c r="B66" s="99" t="s">
        <v>166</v>
      </c>
      <c r="C66" s="100">
        <v>1170.6300000000001</v>
      </c>
      <c r="D66" s="99" t="s">
        <v>63</v>
      </c>
      <c r="E66" s="100">
        <v>1</v>
      </c>
    </row>
    <row r="67" spans="1:8" s="16" customFormat="1" outlineLevel="2" x14ac:dyDescent="0.25">
      <c r="A67" s="50" t="s">
        <v>102</v>
      </c>
      <c r="B67" s="99" t="s">
        <v>167</v>
      </c>
      <c r="C67" s="100">
        <v>4832.93</v>
      </c>
      <c r="D67" s="99" t="s">
        <v>63</v>
      </c>
      <c r="E67" s="100">
        <v>1</v>
      </c>
    </row>
    <row r="68" spans="1:8" s="16" customFormat="1" outlineLevel="2" x14ac:dyDescent="0.25">
      <c r="A68" s="50" t="s">
        <v>103</v>
      </c>
      <c r="B68" s="99" t="s">
        <v>171</v>
      </c>
      <c r="C68" s="100">
        <v>13992</v>
      </c>
      <c r="D68" s="99" t="s">
        <v>62</v>
      </c>
      <c r="E68" s="100">
        <v>1</v>
      </c>
    </row>
    <row r="69" spans="1:8" s="16" customFormat="1" outlineLevel="2" x14ac:dyDescent="0.25">
      <c r="A69" s="50" t="s">
        <v>104</v>
      </c>
      <c r="B69" s="65"/>
      <c r="C69" s="66"/>
      <c r="D69" s="64"/>
      <c r="E69" s="64"/>
    </row>
    <row r="70" spans="1:8" s="16" customFormat="1" ht="28.5" outlineLevel="2" x14ac:dyDescent="0.25">
      <c r="A70" s="68">
        <v>6</v>
      </c>
      <c r="B70" s="3" t="s">
        <v>49</v>
      </c>
      <c r="C70" s="42"/>
      <c r="D70" s="15"/>
      <c r="E70" s="15"/>
    </row>
    <row r="71" spans="1:8" s="16" customFormat="1" ht="28.5" outlineLevel="2" x14ac:dyDescent="0.25">
      <c r="A71" s="70">
        <v>7</v>
      </c>
      <c r="B71" s="3" t="s">
        <v>50</v>
      </c>
      <c r="C71" s="42">
        <f>SUM(C72:C73)</f>
        <v>95871.209999999992</v>
      </c>
      <c r="D71" s="15"/>
      <c r="E71" s="67"/>
    </row>
    <row r="72" spans="1:8" s="16" customFormat="1" outlineLevel="2" x14ac:dyDescent="0.25">
      <c r="A72" s="69" t="s">
        <v>59</v>
      </c>
      <c r="B72" s="99" t="s">
        <v>154</v>
      </c>
      <c r="C72" s="100">
        <v>47288.09</v>
      </c>
      <c r="D72" s="99" t="s">
        <v>3</v>
      </c>
      <c r="E72" s="100">
        <v>15546.6</v>
      </c>
    </row>
    <row r="73" spans="1:8" s="16" customFormat="1" outlineLevel="2" x14ac:dyDescent="0.25">
      <c r="A73" s="69" t="s">
        <v>105</v>
      </c>
      <c r="B73" s="99" t="s">
        <v>155</v>
      </c>
      <c r="C73" s="100">
        <v>48583.12</v>
      </c>
      <c r="D73" s="99" t="s">
        <v>3</v>
      </c>
      <c r="E73" s="100">
        <v>15546.6</v>
      </c>
    </row>
    <row r="74" spans="1:8" s="16" customFormat="1" outlineLevel="2" x14ac:dyDescent="0.25">
      <c r="A74" s="70">
        <v>8</v>
      </c>
      <c r="B74" s="73" t="s">
        <v>51</v>
      </c>
      <c r="C74" s="74"/>
      <c r="D74" s="75"/>
      <c r="E74" s="75"/>
    </row>
    <row r="75" spans="1:8" s="16" customFormat="1" ht="28.5" outlineLevel="2" x14ac:dyDescent="0.25">
      <c r="A75" s="70">
        <v>9</v>
      </c>
      <c r="B75" s="3" t="s">
        <v>52</v>
      </c>
      <c r="C75" s="42">
        <f>SUM(C76:C78)</f>
        <v>6264.72</v>
      </c>
      <c r="D75" s="15"/>
      <c r="E75" s="15"/>
    </row>
    <row r="76" spans="1:8" s="9" customFormat="1" x14ac:dyDescent="0.25">
      <c r="A76" s="71" t="s">
        <v>106</v>
      </c>
      <c r="B76" s="99" t="s">
        <v>126</v>
      </c>
      <c r="C76" s="100">
        <v>1426.87</v>
      </c>
      <c r="D76" s="99" t="s">
        <v>63</v>
      </c>
      <c r="E76" s="100">
        <v>1</v>
      </c>
      <c r="F76" s="8"/>
      <c r="G76" s="8"/>
      <c r="H76" s="8"/>
    </row>
    <row r="77" spans="1:8" s="9" customFormat="1" x14ac:dyDescent="0.25">
      <c r="A77" s="71" t="s">
        <v>107</v>
      </c>
      <c r="B77" s="99" t="s">
        <v>168</v>
      </c>
      <c r="C77" s="100">
        <v>4837.8500000000004</v>
      </c>
      <c r="D77" s="99" t="s">
        <v>63</v>
      </c>
      <c r="E77" s="100">
        <v>1.5</v>
      </c>
      <c r="F77" s="8"/>
      <c r="G77" s="8"/>
      <c r="H77" s="8"/>
    </row>
    <row r="78" spans="1:8" s="9" customFormat="1" x14ac:dyDescent="0.25">
      <c r="A78" s="71" t="s">
        <v>108</v>
      </c>
      <c r="B78" s="12"/>
      <c r="C78" s="13"/>
      <c r="D78" s="14"/>
      <c r="E78" s="14"/>
      <c r="F78" s="8"/>
      <c r="G78" s="8"/>
      <c r="H78" s="8"/>
    </row>
    <row r="79" spans="1:8" s="16" customFormat="1" ht="28.5" outlineLevel="2" x14ac:dyDescent="0.25">
      <c r="A79" s="70">
        <v>10</v>
      </c>
      <c r="B79" s="3" t="s">
        <v>53</v>
      </c>
      <c r="C79" s="42"/>
      <c r="D79" s="15"/>
      <c r="E79" s="15"/>
    </row>
    <row r="80" spans="1:8" s="16" customFormat="1" ht="28.5" outlineLevel="2" x14ac:dyDescent="0.25">
      <c r="A80" s="53">
        <v>11</v>
      </c>
      <c r="B80" s="17" t="s">
        <v>54</v>
      </c>
      <c r="C80" s="42">
        <f>SUM(C81:C82)</f>
        <v>38347.24</v>
      </c>
      <c r="D80" s="15"/>
      <c r="E80" s="15"/>
    </row>
    <row r="81" spans="1:8" s="9" customFormat="1" x14ac:dyDescent="0.25">
      <c r="A81" s="86" t="s">
        <v>40</v>
      </c>
      <c r="B81" s="99" t="s">
        <v>152</v>
      </c>
      <c r="C81" s="100">
        <v>17618.96</v>
      </c>
      <c r="D81" s="99" t="s">
        <v>3</v>
      </c>
      <c r="E81" s="100">
        <v>15546.6</v>
      </c>
      <c r="F81" s="8"/>
      <c r="G81" s="8"/>
      <c r="H81" s="8"/>
    </row>
    <row r="82" spans="1:8" s="9" customFormat="1" x14ac:dyDescent="0.25">
      <c r="A82" s="86" t="s">
        <v>109</v>
      </c>
      <c r="B82" s="99" t="s">
        <v>153</v>
      </c>
      <c r="C82" s="100">
        <v>20728.28</v>
      </c>
      <c r="D82" s="99" t="s">
        <v>3</v>
      </c>
      <c r="E82" s="100">
        <v>15546.6</v>
      </c>
      <c r="F82" s="8"/>
      <c r="G82" s="8"/>
      <c r="H82" s="8"/>
    </row>
    <row r="83" spans="1:8" s="16" customFormat="1" ht="28.5" outlineLevel="2" x14ac:dyDescent="0.25">
      <c r="A83" s="53">
        <v>12</v>
      </c>
      <c r="B83" s="3" t="s">
        <v>55</v>
      </c>
      <c r="C83" s="42">
        <f>SUM(C84:C84)</f>
        <v>0</v>
      </c>
      <c r="D83" s="15"/>
      <c r="E83" s="15"/>
    </row>
    <row r="84" spans="1:8" s="9" customFormat="1" x14ac:dyDescent="0.25">
      <c r="A84" s="58" t="s">
        <v>41</v>
      </c>
      <c r="B84" s="6"/>
      <c r="C84" s="40"/>
      <c r="D84" s="31"/>
      <c r="E84" s="7"/>
      <c r="F84" s="8"/>
      <c r="G84" s="8"/>
      <c r="H84" s="8"/>
    </row>
    <row r="85" spans="1:8" s="16" customFormat="1" ht="57" outlineLevel="2" x14ac:dyDescent="0.25">
      <c r="A85" s="53">
        <v>13</v>
      </c>
      <c r="B85" s="3" t="s">
        <v>56</v>
      </c>
      <c r="C85" s="42">
        <f>SUM(C86:C93)</f>
        <v>230090.51</v>
      </c>
      <c r="D85" s="15"/>
      <c r="E85" s="15"/>
    </row>
    <row r="86" spans="1:8" s="9" customFormat="1" x14ac:dyDescent="0.25">
      <c r="A86" s="86" t="s">
        <v>42</v>
      </c>
      <c r="B86" s="99" t="s">
        <v>122</v>
      </c>
      <c r="C86" s="100">
        <v>9467.4599999999991</v>
      </c>
      <c r="D86" s="99" t="s">
        <v>63</v>
      </c>
      <c r="E86" s="100">
        <v>6</v>
      </c>
      <c r="F86" s="8"/>
      <c r="G86" s="8"/>
      <c r="H86" s="8"/>
    </row>
    <row r="87" spans="1:8" s="9" customFormat="1" x14ac:dyDescent="0.25">
      <c r="A87" s="86" t="s">
        <v>58</v>
      </c>
      <c r="B87" s="99" t="s">
        <v>123</v>
      </c>
      <c r="C87" s="100">
        <v>4358.28</v>
      </c>
      <c r="D87" s="99" t="s">
        <v>62</v>
      </c>
      <c r="E87" s="100">
        <v>1</v>
      </c>
      <c r="F87" s="8"/>
      <c r="G87" s="8"/>
      <c r="H87" s="8"/>
    </row>
    <row r="88" spans="1:8" s="9" customFormat="1" x14ac:dyDescent="0.25">
      <c r="A88" s="86" t="s">
        <v>110</v>
      </c>
      <c r="B88" s="99" t="s">
        <v>140</v>
      </c>
      <c r="C88" s="100">
        <v>259.63</v>
      </c>
      <c r="D88" s="99" t="s">
        <v>3</v>
      </c>
      <c r="E88" s="100">
        <v>15546.6</v>
      </c>
      <c r="F88" s="8"/>
      <c r="G88" s="8"/>
      <c r="H88" s="8"/>
    </row>
    <row r="89" spans="1:8" s="9" customFormat="1" x14ac:dyDescent="0.25">
      <c r="A89" s="86" t="s">
        <v>111</v>
      </c>
      <c r="B89" s="99" t="s">
        <v>141</v>
      </c>
      <c r="C89" s="100">
        <v>259.63</v>
      </c>
      <c r="D89" s="99" t="s">
        <v>3</v>
      </c>
      <c r="E89" s="100">
        <v>15546.6</v>
      </c>
      <c r="F89" s="8"/>
      <c r="G89" s="8"/>
      <c r="H89" s="8"/>
    </row>
    <row r="90" spans="1:8" s="9" customFormat="1" x14ac:dyDescent="0.25">
      <c r="A90" s="86" t="s">
        <v>112</v>
      </c>
      <c r="B90" s="99" t="s">
        <v>161</v>
      </c>
      <c r="C90" s="100">
        <v>36794.160000000003</v>
      </c>
      <c r="D90" s="99" t="s">
        <v>3</v>
      </c>
      <c r="E90" s="100">
        <v>15546.6</v>
      </c>
      <c r="F90" s="8"/>
      <c r="G90" s="8"/>
      <c r="H90" s="8"/>
    </row>
    <row r="91" spans="1:8" s="9" customFormat="1" x14ac:dyDescent="0.25">
      <c r="A91" s="86" t="s">
        <v>113</v>
      </c>
      <c r="B91" s="99" t="s">
        <v>162</v>
      </c>
      <c r="C91" s="100">
        <v>39903.480000000003</v>
      </c>
      <c r="D91" s="99" t="s">
        <v>3</v>
      </c>
      <c r="E91" s="100">
        <v>15546.6</v>
      </c>
      <c r="F91" s="8"/>
      <c r="G91" s="8"/>
      <c r="H91" s="8"/>
    </row>
    <row r="92" spans="1:8" s="9" customFormat="1" x14ac:dyDescent="0.25">
      <c r="A92" s="86" t="s">
        <v>114</v>
      </c>
      <c r="B92" s="99" t="s">
        <v>174</v>
      </c>
      <c r="C92" s="100">
        <v>139047.87</v>
      </c>
      <c r="D92" s="99" t="s">
        <v>67</v>
      </c>
      <c r="E92" s="100">
        <v>13</v>
      </c>
      <c r="F92" s="8"/>
      <c r="G92" s="8"/>
      <c r="H92" s="8"/>
    </row>
    <row r="93" spans="1:8" s="9" customFormat="1" x14ac:dyDescent="0.25">
      <c r="A93" s="86" t="s">
        <v>115</v>
      </c>
      <c r="B93" s="6"/>
      <c r="C93" s="40"/>
      <c r="D93" s="31"/>
      <c r="E93" s="7"/>
      <c r="F93" s="8"/>
      <c r="G93" s="8"/>
      <c r="H93" s="8"/>
    </row>
    <row r="94" spans="1:8" s="16" customFormat="1" outlineLevel="2" x14ac:dyDescent="0.25">
      <c r="A94" s="59" t="s">
        <v>116</v>
      </c>
      <c r="B94" s="18" t="s">
        <v>57</v>
      </c>
      <c r="C94" s="43">
        <f>SUM(C95:C99)</f>
        <v>51969.599999999999</v>
      </c>
      <c r="D94" s="32"/>
      <c r="E94" s="19"/>
    </row>
    <row r="95" spans="1:8" s="16" customFormat="1" ht="30.75" customHeight="1" outlineLevel="2" x14ac:dyDescent="0.25">
      <c r="A95" s="54" t="s">
        <v>43</v>
      </c>
      <c r="B95" s="61" t="s">
        <v>120</v>
      </c>
      <c r="C95" s="93">
        <f>E95*7.48</f>
        <v>1256.6400000000001</v>
      </c>
      <c r="D95" s="77" t="s">
        <v>68</v>
      </c>
      <c r="E95" s="78">
        <v>168</v>
      </c>
    </row>
    <row r="96" spans="1:8" s="16" customFormat="1" ht="15" customHeight="1" outlineLevel="2" x14ac:dyDescent="0.25">
      <c r="A96" s="54" t="s">
        <v>44</v>
      </c>
      <c r="B96" s="79" t="s">
        <v>69</v>
      </c>
      <c r="C96" s="92">
        <v>43977.96</v>
      </c>
      <c r="D96" s="80" t="s">
        <v>2</v>
      </c>
      <c r="E96" s="81"/>
    </row>
    <row r="97" spans="1:6" s="16" customFormat="1" ht="15" customHeight="1" outlineLevel="2" x14ac:dyDescent="0.25">
      <c r="A97" s="54" t="s">
        <v>74</v>
      </c>
      <c r="B97" s="99" t="s">
        <v>130</v>
      </c>
      <c r="C97" s="100">
        <v>1455</v>
      </c>
      <c r="D97" s="99" t="s">
        <v>131</v>
      </c>
      <c r="E97" s="100">
        <v>1</v>
      </c>
    </row>
    <row r="98" spans="1:6" s="16" customFormat="1" ht="15" customHeight="1" outlineLevel="2" x14ac:dyDescent="0.25">
      <c r="A98" s="54" t="s">
        <v>75</v>
      </c>
      <c r="B98" s="99" t="s">
        <v>156</v>
      </c>
      <c r="C98" s="100">
        <v>2400</v>
      </c>
      <c r="D98" s="99" t="s">
        <v>157</v>
      </c>
      <c r="E98" s="100">
        <v>6</v>
      </c>
    </row>
    <row r="99" spans="1:6" s="16" customFormat="1" ht="15" customHeight="1" outlineLevel="2" x14ac:dyDescent="0.25">
      <c r="A99" s="54" t="s">
        <v>76</v>
      </c>
      <c r="B99" s="99" t="s">
        <v>158</v>
      </c>
      <c r="C99" s="100">
        <v>2880</v>
      </c>
      <c r="D99" s="99" t="s">
        <v>157</v>
      </c>
      <c r="E99" s="100">
        <v>6</v>
      </c>
    </row>
    <row r="100" spans="1:6" s="16" customFormat="1" ht="15" customHeight="1" outlineLevel="2" x14ac:dyDescent="0.25">
      <c r="A100" s="54" t="s">
        <v>77</v>
      </c>
      <c r="B100" s="79"/>
      <c r="C100" s="101"/>
      <c r="D100" s="80"/>
      <c r="E100" s="81"/>
    </row>
    <row r="101" spans="1:6" s="16" customFormat="1" outlineLevel="2" x14ac:dyDescent="0.25">
      <c r="A101" s="62" t="s">
        <v>117</v>
      </c>
      <c r="B101" s="63" t="s">
        <v>11</v>
      </c>
      <c r="C101" s="102">
        <f>C25+C28+C31+C32+C42+C70+C71+C74+C75+C79+C80+C83+C85+C94</f>
        <v>951232.66999999981</v>
      </c>
      <c r="D101" s="64"/>
      <c r="E101" s="64"/>
      <c r="F101" s="20"/>
    </row>
    <row r="102" spans="1:6" s="57" customFormat="1" outlineLevel="2" x14ac:dyDescent="0.25">
      <c r="A102" s="59" t="s">
        <v>118</v>
      </c>
      <c r="B102" s="55" t="s">
        <v>12</v>
      </c>
      <c r="C102" s="103">
        <f>C101*1.2</f>
        <v>1141479.2039999997</v>
      </c>
      <c r="D102" s="56" t="s">
        <v>2</v>
      </c>
      <c r="E102" s="56"/>
    </row>
    <row r="103" spans="1:6" s="16" customFormat="1" outlineLevel="2" x14ac:dyDescent="0.25">
      <c r="A103" s="51"/>
      <c r="B103" s="21"/>
      <c r="C103" s="44"/>
      <c r="D103" s="22"/>
      <c r="E103" s="22"/>
    </row>
    <row r="104" spans="1:6" x14ac:dyDescent="0.25">
      <c r="B104" s="1"/>
      <c r="C104" s="45"/>
      <c r="D104" s="33"/>
      <c r="E104" s="33"/>
    </row>
    <row r="105" spans="1:6" x14ac:dyDescent="0.25">
      <c r="B105" s="1"/>
      <c r="C105" s="33"/>
      <c r="D105" s="33"/>
      <c r="E105" s="33"/>
    </row>
    <row r="106" spans="1:6" s="16" customFormat="1" outlineLevel="2" x14ac:dyDescent="0.25">
      <c r="A106" s="51"/>
    </row>
    <row r="107" spans="1:6" x14ac:dyDescent="0.25">
      <c r="B107" s="1"/>
      <c r="C107" s="1"/>
      <c r="D107" s="1"/>
      <c r="E107" s="1"/>
      <c r="F107" s="5"/>
    </row>
    <row r="108" spans="1:6" ht="16.5" customHeight="1" x14ac:dyDescent="0.25">
      <c r="B108" s="1"/>
      <c r="C108" s="1"/>
      <c r="D108" s="1"/>
      <c r="E108" s="1"/>
    </row>
    <row r="109" spans="1:6" x14ac:dyDescent="0.25">
      <c r="B109" s="23"/>
      <c r="C109" s="46"/>
      <c r="D109" s="24"/>
      <c r="E109" s="24"/>
    </row>
    <row r="110" spans="1:6" x14ac:dyDescent="0.25">
      <c r="B110" s="23"/>
      <c r="C110" s="46"/>
      <c r="D110" s="34"/>
      <c r="E110" s="24"/>
    </row>
  </sheetData>
  <mergeCells count="22">
    <mergeCell ref="A3:E3"/>
    <mergeCell ref="A4:E4"/>
    <mergeCell ref="A5:E5"/>
    <mergeCell ref="A8:E8"/>
    <mergeCell ref="B9:C9"/>
    <mergeCell ref="D9:E9"/>
    <mergeCell ref="D10:E10"/>
    <mergeCell ref="D11:E11"/>
    <mergeCell ref="D12:E12"/>
    <mergeCell ref="D13:E13"/>
    <mergeCell ref="B14:C14"/>
    <mergeCell ref="D14:E14"/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</mergeCells>
  <pageMargins left="0.55118110236220474" right="0.23622047244094491" top="0.43307086614173229" bottom="0.23622047244094491" header="0.31496062992125984" footer="0.31496062992125984"/>
  <pageSetup paperSize="9" scale="78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2025-03-31T06:32:25Z</dcterms:modified>
</cp:coreProperties>
</file>