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3" r:id="rId1"/>
  </sheets>
  <definedNames>
    <definedName name="_xlnm.Print_Area" localSheetId="0">'2024'!$A$1:$E$99</definedName>
  </definedNames>
  <calcPr calcId="144525"/>
</workbook>
</file>

<file path=xl/calcChain.xml><?xml version="1.0" encoding="utf-8"?>
<calcChain xmlns="http://schemas.openxmlformats.org/spreadsheetml/2006/main">
  <c r="C82" i="13" l="1"/>
  <c r="C88" i="13"/>
  <c r="C78" i="13"/>
  <c r="D17" i="13" l="1"/>
  <c r="C96" i="13" l="1"/>
  <c r="C40" i="13" l="1"/>
  <c r="C95" i="13"/>
  <c r="C85" i="13"/>
  <c r="D14" i="13"/>
  <c r="D10" i="13"/>
  <c r="D18" i="13" l="1"/>
  <c r="C24" i="13" l="1"/>
  <c r="C27" i="13" l="1"/>
  <c r="C31" i="13" l="1"/>
  <c r="C98" i="13" l="1"/>
  <c r="C99" i="13" s="1"/>
  <c r="D19" i="13" s="1"/>
  <c r="D21" i="13" s="1"/>
  <c r="D20" i="13" l="1"/>
</calcChain>
</file>

<file path=xl/sharedStrings.xml><?xml version="1.0" encoding="utf-8"?>
<sst xmlns="http://schemas.openxmlformats.org/spreadsheetml/2006/main" count="228" uniqueCount="179">
  <si>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</si>
  <si>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</si>
  <si>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</si>
  <si>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</si>
  <si>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</si>
  <si>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</si>
  <si>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</si>
  <si>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</si>
  <si>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</si>
  <si>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</si>
  <si>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</si>
  <si>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</si>
  <si>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</si>
  <si>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</si>
  <si>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</si>
  <si>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</si>
  <si>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</si>
  <si>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</si>
  <si>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</si>
  <si>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</si>
  <si>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</si>
  <si>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</si>
  <si>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</si>
  <si>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</si>
  <si>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</si>
  <si>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</si>
  <si>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</si>
  <si>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</si>
  <si>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</si>
  <si>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</si>
  <si>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</si>
  <si>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</si>
  <si>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</si>
  <si>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</si>
  <si>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</si>
  <si>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</si>
  <si>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</si>
  <si>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</si>
  <si>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</si>
  <si>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</si>
  <si>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</si>
  <si>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</si>
  <si>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</si>
  <si>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</si>
  <si>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</si>
  <si>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</si>
  <si>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</si>
  <si>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</si>
  <si>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</si>
  <si>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</si>
  <si>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</si>
  <si>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</si>
  <si>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</si>
  <si>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</si>
  <si>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</si>
  <si>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</si>
  <si>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</si>
  <si>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</si>
  <si>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</si>
  <si>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</si>
  <si>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</si>
  <si>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</si>
  <si>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</si>
  <si>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</si>
  <si>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</si>
  <si>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</si>
  <si>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</si>
  <si>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</si>
  <si>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</si>
  <si>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</si>
  <si>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</si>
  <si>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</si>
  <si>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 xml:space="preserve">г. Чита ул.  Чкалова, д. 9 </t>
  </si>
  <si>
    <t>шт.</t>
  </si>
  <si>
    <t>подъезд</t>
  </si>
  <si>
    <t>дом</t>
  </si>
  <si>
    <t>м</t>
  </si>
  <si>
    <t>Осмотр подвала</t>
  </si>
  <si>
    <t>Отключение отопления</t>
  </si>
  <si>
    <t>1 стояк</t>
  </si>
  <si>
    <t>Расходы по снятию показаний с ИПУ по электроэнергии</t>
  </si>
  <si>
    <t>кол-во показаний</t>
  </si>
  <si>
    <t>замер</t>
  </si>
  <si>
    <t>Исполнение заявок не связанных с ремонтом</t>
  </si>
  <si>
    <t>узел</t>
  </si>
  <si>
    <t>Осмотр сантехнического оборудования</t>
  </si>
  <si>
    <t>Перезапуск (удаление воздуха) стояков отопления</t>
  </si>
  <si>
    <t>стояк</t>
  </si>
  <si>
    <t>Регулировка теплоносителя</t>
  </si>
  <si>
    <t>1 дом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</si>
  <si>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</si>
  <si>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</si>
  <si>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</si>
  <si>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</si>
  <si>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</si>
  <si>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</si>
  <si>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</si>
  <si>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</si>
  <si>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</si>
  <si>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</si>
  <si>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</si>
  <si>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9.1</t>
  </si>
  <si>
    <t>12.2</t>
  </si>
  <si>
    <t>13.3</t>
  </si>
  <si>
    <t>14</t>
  </si>
  <si>
    <t>15</t>
  </si>
  <si>
    <t>16</t>
  </si>
  <si>
    <t>кв</t>
  </si>
  <si>
    <t xml:space="preserve">Площадь </t>
  </si>
  <si>
    <t>Переходящие остатки денежных средств  на 01.01.2024</t>
  </si>
  <si>
    <t>Переходящие остатки денежных средств  на 31.12.2024</t>
  </si>
  <si>
    <t>за период: 01.01.2024 -31.12.2024</t>
  </si>
  <si>
    <t>Дебиторская задолженность  за 2024г</t>
  </si>
  <si>
    <t>Остатки денежных средств  за 2024г</t>
  </si>
  <si>
    <t>5</t>
  </si>
  <si>
    <t>6</t>
  </si>
  <si>
    <t>7</t>
  </si>
  <si>
    <t>8</t>
  </si>
  <si>
    <t>9</t>
  </si>
  <si>
    <t>1.2</t>
  </si>
  <si>
    <t>4.5</t>
  </si>
  <si>
    <t>4.6</t>
  </si>
  <si>
    <t>4.7</t>
  </si>
  <si>
    <t>4.8</t>
  </si>
  <si>
    <t>11.2</t>
  </si>
  <si>
    <t>13.4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</si>
  <si>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</si>
  <si>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</si>
  <si>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</si>
  <si>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Закрытие вентиляционного продуха в подвале</t>
  </si>
  <si>
    <t>Замена водного крана д 20-25 мм</t>
  </si>
  <si>
    <t>Замена запорных кранов в квартире Чкалова д 9 кв. 2</t>
  </si>
  <si>
    <t>Замена стояка ГВС д 32 мм Чкалова д 9 Магазин</t>
  </si>
  <si>
    <t>Замена трубы ППР д 32 мм</t>
  </si>
  <si>
    <t>Замер температуры воздуха в квартире (подвале)</t>
  </si>
  <si>
    <t>Изготовление подъездного регистра Чкалова д 9</t>
  </si>
  <si>
    <t>Мелкий ремонт тамбурной двери (подгонка)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</si>
  <si>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</si>
  <si>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</si>
  <si>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</si>
  <si>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</si>
  <si>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</si>
  <si>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</si>
  <si>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</si>
  <si>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</si>
  <si>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</si>
  <si>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Откопка труб отопления Чкалова д 9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</si>
  <si>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</si>
  <si>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</si>
  <si>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Подкл. питания автомата Чкалова 9</t>
  </si>
  <si>
    <t>Прочистка стояка водоснабжения ХВС и ГВС 32 (включая врезку)</t>
  </si>
  <si>
    <t>Разборка сборка элеваторного узла</t>
  </si>
  <si>
    <t>Ремонт ВВП Чкалова д 9</t>
  </si>
  <si>
    <t>Ремонт и сборка на трубах системы отопления до 25мм</t>
  </si>
  <si>
    <t>Ремонт крыльца Чкалова д 9 п 1</t>
  </si>
  <si>
    <t>Ремонт стояка полотенцесушителя Чкаловад 9 кв. 9</t>
  </si>
  <si>
    <t>Смена труб отопления д 20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</si>
  <si>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</si>
  <si>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</si>
  <si>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</si>
  <si>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</si>
  <si>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</si>
  <si>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</si>
  <si>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</si>
  <si>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</si>
  <si>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шарниров на тамбурную дверь</t>
  </si>
  <si>
    <t>Устранение течи труб ВГП отопление</t>
  </si>
  <si>
    <t>Утепление стояков Чкалова д 9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</si>
  <si>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</si>
  <si>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</si>
  <si>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</si>
  <si>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</si>
  <si>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</si>
  <si>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</si>
  <si>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</si>
  <si>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</si>
  <si>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</si>
  <si>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Остекленение оконных рам в местах общего пользования</t>
  </si>
  <si>
    <t>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</si>
</sst>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0" fontId="35" fillId="0" borderId="0" xfId="4" applyFont="1" applyFill="1"/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4" fontId="35" fillId="0" borderId="0" xfId="4" applyNumberFormat="1" applyFont="1" applyFill="1" applyAlignment="1">
      <alignment horizontal="center" wrapText="1"/>
    </xf>
    <xf numFmtId="4" fontId="41" fillId="0" borderId="0" xfId="1" applyNumberFormat="1" applyFont="1" applyFill="1" applyBorder="1" applyAlignment="1">
      <alignment vertical="center" wrapText="1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5" fillId="0" borderId="2" xfId="64" applyFont="1" applyFill="1" applyBorder="1" applyAlignment="1">
      <alignment horizontal="center" vertical="center" wrapText="1"/>
    </xf>
    <xf numFmtId="4" fontId="40" fillId="0" borderId="2" xfId="65" applyNumberFormat="1" applyFont="1" applyFill="1" applyBorder="1" applyAlignment="1">
      <alignment horizontal="center" vertical="center" wrapText="1"/>
    </xf>
    <xf numFmtId="0" fontId="36" fillId="0" borderId="2" xfId="64" applyFont="1" applyBorder="1" applyAlignment="1">
      <alignment horizontal="right" vertical="center"/>
    </xf>
    <xf numFmtId="164" fontId="40" fillId="0" borderId="2" xfId="65" applyFont="1" applyFill="1" applyBorder="1" applyAlignment="1">
      <alignment horizontal="right" vertical="center" wrapText="1"/>
    </xf>
    <xf numFmtId="0" fontId="36" fillId="4" borderId="2" xfId="64" applyFont="1" applyFill="1" applyBorder="1" applyAlignment="1">
      <alignment horizontal="center" vertical="center" wrapText="1"/>
    </xf>
    <xf numFmtId="0" fontId="36" fillId="4" borderId="2" xfId="64" applyFont="1" applyFill="1" applyBorder="1" applyAlignment="1">
      <alignment horizontal="left" vertical="top" wrapText="1"/>
    </xf>
    <xf numFmtId="4" fontId="36" fillId="4" borderId="2" xfId="65" applyNumberFormat="1" applyFont="1" applyFill="1" applyBorder="1" applyAlignment="1">
      <alignment horizontal="right" vertical="center" wrapText="1"/>
    </xf>
    <xf numFmtId="164" fontId="35" fillId="4" borderId="2" xfId="65" applyFont="1" applyFill="1" applyBorder="1" applyAlignment="1">
      <alignment horizontal="right" vertical="center" wrapText="1"/>
    </xf>
    <xf numFmtId="164" fontId="38" fillId="4" borderId="2" xfId="65" applyFont="1" applyFill="1" applyBorder="1" applyAlignment="1">
      <alignment horizontal="right" vertical="center" wrapText="1"/>
    </xf>
    <xf numFmtId="4" fontId="36" fillId="4" borderId="2" xfId="65" applyNumberFormat="1" applyFont="1" applyFill="1" applyBorder="1" applyAlignment="1">
      <alignment horizontal="right"/>
    </xf>
    <xf numFmtId="164" fontId="35" fillId="4" borderId="2" xfId="65" applyFont="1" applyFill="1" applyBorder="1" applyAlignment="1">
      <alignment horizontal="right"/>
    </xf>
    <xf numFmtId="0" fontId="36" fillId="4" borderId="2" xfId="64" applyFont="1" applyFill="1" applyBorder="1" applyAlignment="1">
      <alignment horizontal="center" vertical="center"/>
    </xf>
    <xf numFmtId="4" fontId="36" fillId="4" borderId="2" xfId="65" applyNumberFormat="1" applyFont="1" applyFill="1" applyBorder="1" applyAlignment="1">
      <alignment horizontal="right" vertical="center"/>
    </xf>
    <xf numFmtId="164" fontId="35" fillId="4" borderId="2" xfId="65" applyFont="1" applyFill="1" applyBorder="1" applyAlignment="1">
      <alignment horizontal="right" vertical="center"/>
    </xf>
    <xf numFmtId="49" fontId="35" fillId="0" borderId="2" xfId="64" applyNumberFormat="1" applyFont="1" applyFill="1" applyBorder="1" applyAlignment="1">
      <alignment horizontal="center" vertical="center"/>
    </xf>
    <xf numFmtId="164" fontId="35" fillId="4" borderId="2" xfId="65" applyFont="1" applyFill="1" applyBorder="1" applyAlignment="1">
      <alignment vertical="center"/>
    </xf>
    <xf numFmtId="49" fontId="35" fillId="0" borderId="2" xfId="64" applyNumberFormat="1" applyFont="1" applyBorder="1" applyAlignment="1">
      <alignment horizontal="center" vertical="center"/>
    </xf>
    <xf numFmtId="49" fontId="36" fillId="4" borderId="2" xfId="64" applyNumberFormat="1" applyFont="1" applyFill="1" applyBorder="1" applyAlignment="1">
      <alignment horizontal="center" vertical="center"/>
    </xf>
    <xf numFmtId="0" fontId="39" fillId="4" borderId="2" xfId="64" applyFont="1" applyFill="1" applyBorder="1" applyAlignment="1">
      <alignment horizontal="left" vertical="top" wrapText="1"/>
    </xf>
    <xf numFmtId="4" fontId="39" fillId="4" borderId="2" xfId="65" applyNumberFormat="1" applyFont="1" applyFill="1" applyBorder="1" applyAlignment="1">
      <alignment horizontal="right" vertical="center"/>
    </xf>
    <xf numFmtId="164" fontId="38" fillId="4" borderId="2" xfId="65" applyFont="1" applyFill="1" applyBorder="1" applyAlignment="1">
      <alignment horizontal="right" vertical="center"/>
    </xf>
    <xf numFmtId="43" fontId="38" fillId="0" borderId="2" xfId="62" applyFont="1" applyFill="1" applyBorder="1" applyAlignment="1">
      <alignment horizontal="center" vertical="center" wrapText="1"/>
    </xf>
    <xf numFmtId="43" fontId="35" fillId="0" borderId="2" xfId="62" applyFont="1" applyFill="1" applyBorder="1" applyAlignment="1">
      <alignment vertical="center" wrapText="1"/>
    </xf>
    <xf numFmtId="0" fontId="36" fillId="0" borderId="2" xfId="64" applyFont="1" applyFill="1" applyBorder="1" applyAlignment="1">
      <alignment horizontal="left" vertical="top" wrapText="1"/>
    </xf>
    <xf numFmtId="164" fontId="35" fillId="0" borderId="2" xfId="65" applyFont="1" applyFill="1" applyBorder="1" applyAlignment="1">
      <alignment horizontal="right" vertical="center"/>
    </xf>
    <xf numFmtId="49" fontId="36" fillId="4" borderId="2" xfId="64" applyNumberFormat="1" applyFont="1" applyFill="1" applyBorder="1" applyAlignment="1">
      <alignment horizontal="left" vertical="top" wrapText="1"/>
    </xf>
    <xf numFmtId="49" fontId="35" fillId="4" borderId="2" xfId="65" applyNumberFormat="1" applyFont="1" applyFill="1" applyBorder="1" applyAlignment="1">
      <alignment horizontal="right" vertical="center"/>
    </xf>
    <xf numFmtId="49" fontId="35" fillId="0" borderId="2" xfId="0" applyNumberFormat="1" applyFont="1" applyFill="1" applyBorder="1"/>
    <xf numFmtId="165" fontId="35" fillId="0" borderId="2" xfId="0" applyNumberFormat="1" applyFont="1" applyFill="1" applyBorder="1"/>
    <xf numFmtId="49" fontId="35" fillId="0" borderId="2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6" fillId="4" borderId="2" xfId="0" applyNumberFormat="1" applyFont="1" applyFill="1" applyBorder="1" applyAlignment="1">
      <alignment horizontal="center" vertical="center" wrapText="1"/>
    </xf>
    <xf numFmtId="0" fontId="36" fillId="4" borderId="2" xfId="0" applyFont="1" applyFill="1" applyBorder="1" applyAlignment="1">
      <alignment horizontal="left" vertical="top" wrapText="1"/>
    </xf>
    <xf numFmtId="49" fontId="36" fillId="4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3" fontId="38" fillId="5" borderId="2" xfId="62" applyFont="1" applyFill="1" applyBorder="1" applyAlignment="1">
      <alignment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2" xfId="65" applyNumberFormat="1" applyFont="1" applyFill="1" applyBorder="1" applyAlignment="1">
      <alignment horizontal="right" vertical="center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3" xfId="63" applyFont="1" applyFill="1" applyBorder="1" applyAlignment="1">
      <alignment horizontal="center" vertical="center" wrapText="1"/>
    </xf>
    <xf numFmtId="0" fontId="36" fillId="0" borderId="4" xfId="63" applyFont="1" applyFill="1" applyBorder="1" applyAlignment="1">
      <alignment horizontal="center" vertical="center" wrapText="1"/>
    </xf>
    <xf numFmtId="0" fontId="36" fillId="0" borderId="5" xfId="63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left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72">
    <cellStyle name="Вывод" xfId="1" builtinId="21"/>
    <cellStyle name="Гиперссылка 2" xfId="69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8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 3" xfId="63"/>
    <cellStyle name="Обычный 30" xfId="56"/>
    <cellStyle name="Обычный 31" xfId="58"/>
    <cellStyle name="Обычный 32" xfId="60"/>
    <cellStyle name="Обычный 33" xfId="67"/>
    <cellStyle name="Обычный 4" xfId="6"/>
    <cellStyle name="Обычный 4 2" xfId="70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" xfId="62" builtinId="3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5"/>
    <cellStyle name="Финансовый 30" xfId="61"/>
    <cellStyle name="Финансовый 4" xfId="7"/>
    <cellStyle name="Финансовый 4 2" xfId="71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99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3" spans="1:7" ht="15.75" customHeight="1" x14ac:dyDescent="0.25">
      <c r="A3" s="90" t="s">
        <v>4</v>
      </c>
      <c r="B3" s="90"/>
      <c r="C3" s="90"/>
      <c r="D3" s="90"/>
      <c r="E3" s="90"/>
    </row>
    <row r="4" spans="1:7" ht="15" customHeight="1" x14ac:dyDescent="0.25">
      <c r="A4" s="90" t="s">
        <v>72</v>
      </c>
      <c r="B4" s="90"/>
      <c r="C4" s="90"/>
      <c r="D4" s="90"/>
      <c r="E4" s="90"/>
    </row>
    <row r="5" spans="1:7" ht="17.25" customHeight="1" x14ac:dyDescent="0.25">
      <c r="A5" s="91" t="s">
        <v>111</v>
      </c>
      <c r="B5" s="91"/>
      <c r="C5" s="91"/>
      <c r="D5" s="91"/>
      <c r="E5" s="91"/>
    </row>
    <row r="6" spans="1:7" ht="17.25" customHeight="1" x14ac:dyDescent="0.25">
      <c r="A6" s="56"/>
      <c r="B6" s="56"/>
      <c r="C6" s="56"/>
      <c r="D6" s="56"/>
      <c r="E6" s="56"/>
    </row>
    <row r="7" spans="1:7" x14ac:dyDescent="0.25">
      <c r="B7" s="58" t="s">
        <v>108</v>
      </c>
      <c r="C7" s="68">
        <v>3455.3</v>
      </c>
      <c r="D7" s="59" t="s">
        <v>3</v>
      </c>
    </row>
    <row r="8" spans="1:7" ht="39" customHeight="1" x14ac:dyDescent="0.25">
      <c r="A8" s="92" t="s">
        <v>5</v>
      </c>
      <c r="B8" s="93"/>
      <c r="C8" s="93"/>
      <c r="D8" s="93"/>
      <c r="E8" s="94"/>
    </row>
    <row r="9" spans="1:7" x14ac:dyDescent="0.25">
      <c r="A9" s="64">
        <v>1</v>
      </c>
      <c r="B9" s="95" t="s">
        <v>109</v>
      </c>
      <c r="C9" s="96"/>
      <c r="D9" s="74">
        <v>2307568.21</v>
      </c>
      <c r="E9" s="75"/>
    </row>
    <row r="10" spans="1:7" ht="30" x14ac:dyDescent="0.25">
      <c r="A10" s="15">
        <v>2</v>
      </c>
      <c r="B10" s="57" t="s">
        <v>6</v>
      </c>
      <c r="C10" s="11"/>
      <c r="D10" s="86">
        <f>D11+D12+D13</f>
        <v>1301243.4900000002</v>
      </c>
      <c r="E10" s="86"/>
      <c r="F10" s="18"/>
      <c r="G10" s="18"/>
    </row>
    <row r="11" spans="1:7" x14ac:dyDescent="0.25">
      <c r="A11" s="16" t="s">
        <v>13</v>
      </c>
      <c r="B11" s="10" t="s">
        <v>14</v>
      </c>
      <c r="C11" s="12"/>
      <c r="D11" s="80">
        <v>1166690.5900000001</v>
      </c>
      <c r="E11" s="81"/>
    </row>
    <row r="12" spans="1:7" x14ac:dyDescent="0.25">
      <c r="A12" s="16" t="s">
        <v>15</v>
      </c>
      <c r="B12" s="10" t="s">
        <v>12</v>
      </c>
      <c r="C12" s="12"/>
      <c r="D12" s="80">
        <v>118837.86</v>
      </c>
      <c r="E12" s="81"/>
    </row>
    <row r="13" spans="1:7" x14ac:dyDescent="0.25">
      <c r="A13" s="16" t="s">
        <v>16</v>
      </c>
      <c r="B13" s="10" t="s">
        <v>7</v>
      </c>
      <c r="C13" s="12"/>
      <c r="D13" s="80">
        <v>15715.04</v>
      </c>
      <c r="E13" s="81"/>
    </row>
    <row r="14" spans="1:7" ht="30.75" customHeight="1" x14ac:dyDescent="0.25">
      <c r="A14" s="15">
        <v>3</v>
      </c>
      <c r="B14" s="87" t="s">
        <v>21</v>
      </c>
      <c r="C14" s="87"/>
      <c r="D14" s="88">
        <f>D15+D16+D17</f>
        <v>1159903.9100000001</v>
      </c>
      <c r="E14" s="89"/>
    </row>
    <row r="15" spans="1:7" x14ac:dyDescent="0.25">
      <c r="A15" s="16" t="s">
        <v>17</v>
      </c>
      <c r="B15" s="10" t="s">
        <v>14</v>
      </c>
      <c r="C15" s="12"/>
      <c r="D15" s="80">
        <v>1144188.8700000001</v>
      </c>
      <c r="E15" s="81"/>
    </row>
    <row r="16" spans="1:7" x14ac:dyDescent="0.25">
      <c r="A16" s="16" t="s">
        <v>18</v>
      </c>
      <c r="B16" s="10" t="s">
        <v>12</v>
      </c>
      <c r="C16" s="12"/>
      <c r="D16" s="80">
        <v>0</v>
      </c>
      <c r="E16" s="81"/>
    </row>
    <row r="17" spans="1:8" x14ac:dyDescent="0.25">
      <c r="A17" s="16" t="s">
        <v>19</v>
      </c>
      <c r="B17" s="10" t="s">
        <v>7</v>
      </c>
      <c r="C17" s="12"/>
      <c r="D17" s="80">
        <f>D13</f>
        <v>15715.04</v>
      </c>
      <c r="E17" s="81"/>
    </row>
    <row r="18" spans="1:8" x14ac:dyDescent="0.25">
      <c r="A18" s="16">
        <v>4</v>
      </c>
      <c r="B18" s="10" t="s">
        <v>112</v>
      </c>
      <c r="C18" s="12"/>
      <c r="D18" s="72">
        <f>D10-D14</f>
        <v>141339.58000000007</v>
      </c>
      <c r="E18" s="73"/>
    </row>
    <row r="19" spans="1:8" ht="30" customHeight="1" x14ac:dyDescent="0.25">
      <c r="A19" s="15">
        <v>5</v>
      </c>
      <c r="B19" s="82" t="s">
        <v>22</v>
      </c>
      <c r="C19" s="83"/>
      <c r="D19" s="84">
        <f>C99</f>
        <v>1134795.456</v>
      </c>
      <c r="E19" s="85"/>
    </row>
    <row r="20" spans="1:8" x14ac:dyDescent="0.25">
      <c r="A20" s="16">
        <v>6</v>
      </c>
      <c r="B20" s="10" t="s">
        <v>113</v>
      </c>
      <c r="C20" s="12"/>
      <c r="D20" s="72">
        <f>D10-D19</f>
        <v>166448.03400000022</v>
      </c>
      <c r="E20" s="73"/>
    </row>
    <row r="21" spans="1:8" x14ac:dyDescent="0.25">
      <c r="A21" s="64">
        <v>7</v>
      </c>
      <c r="B21" s="65" t="s">
        <v>110</v>
      </c>
      <c r="C21" s="66"/>
      <c r="D21" s="74">
        <f>D9+D10-D19</f>
        <v>2474016.2439999999</v>
      </c>
      <c r="E21" s="75"/>
    </row>
    <row r="22" spans="1:8" ht="38.25" customHeight="1" x14ac:dyDescent="0.25">
      <c r="A22" s="76" t="s">
        <v>90</v>
      </c>
      <c r="B22" s="77"/>
      <c r="C22" s="77"/>
      <c r="D22" s="77"/>
      <c r="E22" s="78"/>
    </row>
    <row r="23" spans="1:8" ht="73.5" customHeight="1" x14ac:dyDescent="0.25">
      <c r="A23" s="25" t="s">
        <v>20</v>
      </c>
      <c r="B23" s="2" t="s">
        <v>0</v>
      </c>
      <c r="C23" s="26" t="s">
        <v>8</v>
      </c>
      <c r="D23" s="27" t="s">
        <v>9</v>
      </c>
      <c r="E23" s="28" t="s">
        <v>1</v>
      </c>
    </row>
    <row r="24" spans="1:8" x14ac:dyDescent="0.25">
      <c r="A24" s="29">
        <v>1</v>
      </c>
      <c r="B24" s="30" t="s">
        <v>44</v>
      </c>
      <c r="C24" s="31">
        <f>C25+C26</f>
        <v>224608.32</v>
      </c>
      <c r="D24" s="32"/>
      <c r="E24" s="32"/>
    </row>
    <row r="25" spans="1:8" s="5" customFormat="1" x14ac:dyDescent="0.25">
      <c r="A25" s="63" t="s">
        <v>23</v>
      </c>
      <c r="B25" s="69" t="s">
        <v>163</v>
      </c>
      <c r="C25" s="70">
        <v>103659</v>
      </c>
      <c r="D25" s="69" t="s">
        <v>3</v>
      </c>
      <c r="E25" s="70">
        <v>20731.8</v>
      </c>
      <c r="F25" s="19"/>
      <c r="G25" s="4"/>
      <c r="H25" s="4"/>
    </row>
    <row r="26" spans="1:8" s="5" customFormat="1" x14ac:dyDescent="0.25">
      <c r="A26" s="63" t="s">
        <v>119</v>
      </c>
      <c r="B26" s="69" t="s">
        <v>164</v>
      </c>
      <c r="C26" s="70">
        <v>120949.32</v>
      </c>
      <c r="D26" s="69" t="s">
        <v>3</v>
      </c>
      <c r="E26" s="70">
        <v>20731.8</v>
      </c>
      <c r="F26" s="19"/>
      <c r="G26" s="4"/>
      <c r="H26" s="4"/>
    </row>
    <row r="27" spans="1:8" s="6" customFormat="1" ht="28.5" x14ac:dyDescent="0.25">
      <c r="A27" s="29">
        <v>2</v>
      </c>
      <c r="B27" s="30" t="s">
        <v>45</v>
      </c>
      <c r="C27" s="31">
        <f>C28+C29</f>
        <v>110570.94</v>
      </c>
      <c r="D27" s="32"/>
      <c r="E27" s="32"/>
      <c r="F27" s="20"/>
    </row>
    <row r="28" spans="1:8" s="5" customFormat="1" x14ac:dyDescent="0.25">
      <c r="A28" s="63" t="s">
        <v>13</v>
      </c>
      <c r="B28" s="69" t="s">
        <v>159</v>
      </c>
      <c r="C28" s="70">
        <v>50102.52</v>
      </c>
      <c r="D28" s="69" t="s">
        <v>3</v>
      </c>
      <c r="E28" s="70">
        <v>20731.8</v>
      </c>
      <c r="F28" s="19"/>
      <c r="G28" s="4"/>
      <c r="H28" s="4"/>
    </row>
    <row r="29" spans="1:8" s="5" customFormat="1" x14ac:dyDescent="0.25">
      <c r="A29" s="63" t="s">
        <v>15</v>
      </c>
      <c r="B29" s="69" t="s">
        <v>160</v>
      </c>
      <c r="C29" s="70">
        <v>60468.42</v>
      </c>
      <c r="D29" s="69" t="s">
        <v>3</v>
      </c>
      <c r="E29" s="70">
        <v>20731.8</v>
      </c>
      <c r="F29" s="19"/>
      <c r="G29" s="4"/>
      <c r="H29" s="4"/>
    </row>
    <row r="30" spans="1:8" s="6" customFormat="1" x14ac:dyDescent="0.25">
      <c r="A30" s="29">
        <v>3</v>
      </c>
      <c r="B30" s="30" t="s">
        <v>46</v>
      </c>
      <c r="C30" s="31"/>
      <c r="D30" s="33"/>
      <c r="E30" s="32"/>
      <c r="F30" s="20"/>
    </row>
    <row r="31" spans="1:8" s="6" customFormat="1" ht="28.5" x14ac:dyDescent="0.25">
      <c r="A31" s="29">
        <v>4</v>
      </c>
      <c r="B31" s="30" t="s">
        <v>47</v>
      </c>
      <c r="C31" s="31">
        <f>SUM(C32:C39)</f>
        <v>33345.03</v>
      </c>
      <c r="D31" s="32"/>
      <c r="E31" s="32"/>
      <c r="F31" s="20"/>
    </row>
    <row r="32" spans="1:8" s="5" customFormat="1" x14ac:dyDescent="0.25">
      <c r="A32" s="63" t="s">
        <v>24</v>
      </c>
      <c r="B32" s="69" t="s">
        <v>126</v>
      </c>
      <c r="C32" s="70">
        <v>3109.77</v>
      </c>
      <c r="D32" s="69" t="s">
        <v>3</v>
      </c>
      <c r="E32" s="70">
        <v>20731.8</v>
      </c>
      <c r="F32" s="19"/>
      <c r="G32" s="4"/>
      <c r="H32" s="4"/>
    </row>
    <row r="33" spans="1:8" s="5" customFormat="1" x14ac:dyDescent="0.25">
      <c r="A33" s="63" t="s">
        <v>25</v>
      </c>
      <c r="B33" s="69" t="s">
        <v>127</v>
      </c>
      <c r="C33" s="70">
        <v>2591.48</v>
      </c>
      <c r="D33" s="69" t="s">
        <v>3</v>
      </c>
      <c r="E33" s="70">
        <v>20731.8</v>
      </c>
      <c r="F33" s="19"/>
      <c r="G33" s="4"/>
      <c r="H33" s="4"/>
    </row>
    <row r="34" spans="1:8" s="5" customFormat="1" x14ac:dyDescent="0.25">
      <c r="A34" s="63" t="s">
        <v>26</v>
      </c>
      <c r="B34" s="69" t="s">
        <v>143</v>
      </c>
      <c r="C34" s="70">
        <v>1382.81</v>
      </c>
      <c r="D34" s="69" t="s">
        <v>3</v>
      </c>
      <c r="E34" s="70">
        <v>20731.8</v>
      </c>
      <c r="F34" s="19"/>
      <c r="G34" s="4"/>
      <c r="H34" s="4"/>
    </row>
    <row r="35" spans="1:8" s="5" customFormat="1" x14ac:dyDescent="0.25">
      <c r="A35" s="63" t="s">
        <v>27</v>
      </c>
      <c r="B35" s="69" t="s">
        <v>144</v>
      </c>
      <c r="C35" s="70">
        <v>1554.89</v>
      </c>
      <c r="D35" s="69" t="s">
        <v>3</v>
      </c>
      <c r="E35" s="70">
        <v>20731.8</v>
      </c>
      <c r="F35" s="19"/>
      <c r="G35" s="4"/>
      <c r="H35" s="4"/>
    </row>
    <row r="36" spans="1:8" s="5" customFormat="1" x14ac:dyDescent="0.25">
      <c r="A36" s="63" t="s">
        <v>120</v>
      </c>
      <c r="B36" s="69" t="s">
        <v>169</v>
      </c>
      <c r="C36" s="70">
        <v>2419.4</v>
      </c>
      <c r="D36" s="69" t="s">
        <v>3</v>
      </c>
      <c r="E36" s="70">
        <v>20731.8</v>
      </c>
      <c r="F36" s="19"/>
      <c r="G36" s="4"/>
      <c r="H36" s="4"/>
    </row>
    <row r="37" spans="1:8" s="5" customFormat="1" x14ac:dyDescent="0.25">
      <c r="A37" s="63" t="s">
        <v>121</v>
      </c>
      <c r="B37" s="69" t="s">
        <v>170</v>
      </c>
      <c r="C37" s="70">
        <v>2245.25</v>
      </c>
      <c r="D37" s="69" t="s">
        <v>3</v>
      </c>
      <c r="E37" s="70">
        <v>20731.8</v>
      </c>
      <c r="F37" s="19"/>
      <c r="G37" s="4"/>
      <c r="H37" s="4"/>
    </row>
    <row r="38" spans="1:8" s="5" customFormat="1" x14ac:dyDescent="0.25">
      <c r="A38" s="63" t="s">
        <v>122</v>
      </c>
      <c r="B38" s="69" t="s">
        <v>173</v>
      </c>
      <c r="C38" s="70">
        <v>9675.5300000000007</v>
      </c>
      <c r="D38" s="69" t="s">
        <v>3</v>
      </c>
      <c r="E38" s="70">
        <v>20731.8</v>
      </c>
      <c r="F38" s="19"/>
      <c r="G38" s="4"/>
      <c r="H38" s="4"/>
    </row>
    <row r="39" spans="1:8" s="5" customFormat="1" x14ac:dyDescent="0.25">
      <c r="A39" s="63" t="s">
        <v>123</v>
      </c>
      <c r="B39" s="69" t="s">
        <v>174</v>
      </c>
      <c r="C39" s="70">
        <v>10365.9</v>
      </c>
      <c r="D39" s="69" t="s">
        <v>3</v>
      </c>
      <c r="E39" s="70">
        <v>20731.8</v>
      </c>
      <c r="F39" s="19"/>
      <c r="G39" s="4"/>
      <c r="H39" s="4"/>
    </row>
    <row r="40" spans="1:8" ht="42.75" outlineLevel="1" x14ac:dyDescent="0.25">
      <c r="A40" s="60" t="s">
        <v>114</v>
      </c>
      <c r="B40" s="30" t="s">
        <v>91</v>
      </c>
      <c r="C40" s="34">
        <f>SUM(C41:C74)</f>
        <v>354198.19</v>
      </c>
      <c r="D40" s="35"/>
      <c r="E40" s="35"/>
      <c r="G40" s="3"/>
    </row>
    <row r="41" spans="1:8" outlineLevel="1" x14ac:dyDescent="0.25">
      <c r="A41" s="25" t="s">
        <v>28</v>
      </c>
      <c r="B41" s="69" t="s">
        <v>130</v>
      </c>
      <c r="C41" s="70">
        <v>3080.33</v>
      </c>
      <c r="D41" s="69" t="s">
        <v>87</v>
      </c>
      <c r="E41" s="70">
        <v>1</v>
      </c>
      <c r="G41" s="3"/>
    </row>
    <row r="42" spans="1:8" outlineLevel="1" x14ac:dyDescent="0.25">
      <c r="A42" s="25" t="s">
        <v>29</v>
      </c>
      <c r="B42" s="69" t="s">
        <v>131</v>
      </c>
      <c r="C42" s="70">
        <v>8133.09</v>
      </c>
      <c r="D42" s="69" t="s">
        <v>107</v>
      </c>
      <c r="E42" s="70">
        <v>1</v>
      </c>
      <c r="G42" s="3"/>
    </row>
    <row r="43" spans="1:8" ht="30" customHeight="1" outlineLevel="1" x14ac:dyDescent="0.25">
      <c r="A43" s="25" t="s">
        <v>30</v>
      </c>
      <c r="B43" s="69" t="s">
        <v>132</v>
      </c>
      <c r="C43" s="70">
        <v>6600.06</v>
      </c>
      <c r="D43" s="69" t="s">
        <v>73</v>
      </c>
      <c r="E43" s="70">
        <v>1</v>
      </c>
      <c r="G43" s="3"/>
    </row>
    <row r="44" spans="1:8" outlineLevel="1" x14ac:dyDescent="0.25">
      <c r="A44" s="25" t="s">
        <v>31</v>
      </c>
      <c r="B44" s="69" t="s">
        <v>133</v>
      </c>
      <c r="C44" s="70">
        <v>40387.519999999997</v>
      </c>
      <c r="D44" s="69" t="s">
        <v>76</v>
      </c>
      <c r="E44" s="70">
        <v>8</v>
      </c>
      <c r="G44" s="3"/>
    </row>
    <row r="45" spans="1:8" outlineLevel="1" x14ac:dyDescent="0.25">
      <c r="A45" s="25" t="s">
        <v>32</v>
      </c>
      <c r="B45" s="69" t="s">
        <v>134</v>
      </c>
      <c r="C45" s="70">
        <v>983.64</v>
      </c>
      <c r="D45" s="69" t="s">
        <v>82</v>
      </c>
      <c r="E45" s="70">
        <v>1</v>
      </c>
      <c r="G45" s="3"/>
    </row>
    <row r="46" spans="1:8" outlineLevel="1" x14ac:dyDescent="0.25">
      <c r="A46" s="25" t="s">
        <v>33</v>
      </c>
      <c r="B46" s="69" t="s">
        <v>135</v>
      </c>
      <c r="C46" s="70">
        <v>23333.37</v>
      </c>
      <c r="D46" s="69" t="s">
        <v>73</v>
      </c>
      <c r="E46" s="70">
        <v>1</v>
      </c>
      <c r="G46" s="3"/>
    </row>
    <row r="47" spans="1:8" outlineLevel="1" x14ac:dyDescent="0.25">
      <c r="A47" s="25" t="s">
        <v>34</v>
      </c>
      <c r="B47" s="69" t="s">
        <v>83</v>
      </c>
      <c r="C47" s="70">
        <v>1822.43</v>
      </c>
      <c r="D47" s="69" t="s">
        <v>73</v>
      </c>
      <c r="E47" s="70">
        <v>1</v>
      </c>
      <c r="G47" s="3"/>
    </row>
    <row r="48" spans="1:8" outlineLevel="1" x14ac:dyDescent="0.25">
      <c r="A48" s="25" t="s">
        <v>35</v>
      </c>
      <c r="B48" s="69" t="s">
        <v>136</v>
      </c>
      <c r="C48" s="70">
        <v>3996.67</v>
      </c>
      <c r="D48" s="69" t="s">
        <v>73</v>
      </c>
      <c r="E48" s="70">
        <v>1</v>
      </c>
      <c r="G48" s="3"/>
    </row>
    <row r="49" spans="1:7" outlineLevel="1" x14ac:dyDescent="0.25">
      <c r="A49" s="25" t="s">
        <v>36</v>
      </c>
      <c r="B49" s="69" t="s">
        <v>137</v>
      </c>
      <c r="C49" s="70">
        <v>16753.07</v>
      </c>
      <c r="D49" s="69" t="s">
        <v>3</v>
      </c>
      <c r="E49" s="70">
        <v>12483.66</v>
      </c>
      <c r="G49" s="3"/>
    </row>
    <row r="50" spans="1:7" outlineLevel="1" x14ac:dyDescent="0.25">
      <c r="A50" s="25" t="s">
        <v>37</v>
      </c>
      <c r="B50" s="69" t="s">
        <v>138</v>
      </c>
      <c r="C50" s="70">
        <v>29542.81</v>
      </c>
      <c r="D50" s="69" t="s">
        <v>3</v>
      </c>
      <c r="E50" s="70">
        <v>20731.8</v>
      </c>
      <c r="G50" s="3"/>
    </row>
    <row r="51" spans="1:7" outlineLevel="1" x14ac:dyDescent="0.25">
      <c r="A51" s="25" t="s">
        <v>38</v>
      </c>
      <c r="B51" s="69" t="s">
        <v>141</v>
      </c>
      <c r="C51" s="70">
        <v>3014.61</v>
      </c>
      <c r="D51" s="69" t="s">
        <v>89</v>
      </c>
      <c r="E51" s="70">
        <v>1</v>
      </c>
      <c r="G51" s="3"/>
    </row>
    <row r="52" spans="1:7" outlineLevel="1" x14ac:dyDescent="0.25">
      <c r="A52" s="25" t="s">
        <v>58</v>
      </c>
      <c r="B52" s="69" t="s">
        <v>77</v>
      </c>
      <c r="C52" s="70">
        <v>1531.59</v>
      </c>
      <c r="D52" s="69" t="s">
        <v>142</v>
      </c>
      <c r="E52" s="70">
        <v>1</v>
      </c>
      <c r="G52" s="3"/>
    </row>
    <row r="53" spans="1:7" outlineLevel="1" x14ac:dyDescent="0.25">
      <c r="A53" s="25" t="s">
        <v>59</v>
      </c>
      <c r="B53" s="69" t="s">
        <v>85</v>
      </c>
      <c r="C53" s="70">
        <v>13427.01</v>
      </c>
      <c r="D53" s="69" t="s">
        <v>73</v>
      </c>
      <c r="E53" s="70">
        <v>9</v>
      </c>
      <c r="G53" s="3"/>
    </row>
    <row r="54" spans="1:7" outlineLevel="1" x14ac:dyDescent="0.25">
      <c r="A54" s="25" t="s">
        <v>60</v>
      </c>
      <c r="B54" s="69" t="s">
        <v>177</v>
      </c>
      <c r="C54" s="70">
        <v>12403.85</v>
      </c>
      <c r="D54" s="69" t="s">
        <v>3</v>
      </c>
      <c r="E54" s="70">
        <v>2.7</v>
      </c>
      <c r="G54" s="3"/>
    </row>
    <row r="55" spans="1:7" outlineLevel="1" x14ac:dyDescent="0.25">
      <c r="A55" s="25" t="s">
        <v>61</v>
      </c>
      <c r="B55" s="69" t="s">
        <v>145</v>
      </c>
      <c r="C55" s="70">
        <v>9935.7900000000009</v>
      </c>
      <c r="D55" s="69" t="s">
        <v>73</v>
      </c>
      <c r="E55" s="70">
        <v>3</v>
      </c>
      <c r="G55" s="3"/>
    </row>
    <row r="56" spans="1:7" outlineLevel="1" x14ac:dyDescent="0.25">
      <c r="A56" s="25" t="s">
        <v>62</v>
      </c>
      <c r="B56" s="69" t="s">
        <v>78</v>
      </c>
      <c r="C56" s="70">
        <v>2869.97</v>
      </c>
      <c r="D56" s="69" t="s">
        <v>79</v>
      </c>
      <c r="E56" s="70">
        <v>1</v>
      </c>
      <c r="G56" s="3"/>
    </row>
    <row r="57" spans="1:7" outlineLevel="1" x14ac:dyDescent="0.25">
      <c r="A57" s="25" t="s">
        <v>63</v>
      </c>
      <c r="B57" s="69" t="s">
        <v>146</v>
      </c>
      <c r="C57" s="70">
        <v>10581.88</v>
      </c>
      <c r="D57" s="69" t="s">
        <v>75</v>
      </c>
      <c r="E57" s="70">
        <v>1</v>
      </c>
      <c r="G57" s="3"/>
    </row>
    <row r="58" spans="1:7" outlineLevel="1" x14ac:dyDescent="0.25">
      <c r="A58" s="25" t="s">
        <v>64</v>
      </c>
      <c r="B58" s="69" t="s">
        <v>147</v>
      </c>
      <c r="C58" s="70">
        <v>2761.83</v>
      </c>
      <c r="D58" s="69" t="s">
        <v>73</v>
      </c>
      <c r="E58" s="70">
        <v>1</v>
      </c>
      <c r="G58" s="3"/>
    </row>
    <row r="59" spans="1:7" outlineLevel="1" x14ac:dyDescent="0.25">
      <c r="A59" s="25" t="s">
        <v>65</v>
      </c>
      <c r="B59" s="69" t="s">
        <v>86</v>
      </c>
      <c r="C59" s="70">
        <v>19132.48</v>
      </c>
      <c r="D59" s="69" t="s">
        <v>73</v>
      </c>
      <c r="E59" s="70">
        <v>16</v>
      </c>
      <c r="G59" s="3"/>
    </row>
    <row r="60" spans="1:7" outlineLevel="1" x14ac:dyDescent="0.25">
      <c r="A60" s="25" t="s">
        <v>66</v>
      </c>
      <c r="B60" s="69" t="s">
        <v>148</v>
      </c>
      <c r="C60" s="70">
        <v>9486.7800000000007</v>
      </c>
      <c r="D60" s="69" t="s">
        <v>73</v>
      </c>
      <c r="E60" s="70">
        <v>2</v>
      </c>
      <c r="G60" s="3"/>
    </row>
    <row r="61" spans="1:7" outlineLevel="1" x14ac:dyDescent="0.25">
      <c r="A61" s="25" t="s">
        <v>67</v>
      </c>
      <c r="B61" s="69" t="s">
        <v>149</v>
      </c>
      <c r="C61" s="70">
        <v>1852.81</v>
      </c>
      <c r="D61" s="69" t="s">
        <v>73</v>
      </c>
      <c r="E61" s="70">
        <v>1</v>
      </c>
      <c r="G61" s="3"/>
    </row>
    <row r="62" spans="1:7" outlineLevel="1" x14ac:dyDescent="0.25">
      <c r="A62" s="25" t="s">
        <v>68</v>
      </c>
      <c r="B62" s="69" t="s">
        <v>150</v>
      </c>
      <c r="C62" s="70">
        <v>29735.25</v>
      </c>
      <c r="D62" s="69" t="s">
        <v>76</v>
      </c>
      <c r="E62" s="70">
        <v>15</v>
      </c>
      <c r="G62" s="3"/>
    </row>
    <row r="63" spans="1:7" outlineLevel="1" x14ac:dyDescent="0.25">
      <c r="A63" s="25" t="s">
        <v>69</v>
      </c>
      <c r="B63" s="69" t="s">
        <v>151</v>
      </c>
      <c r="C63" s="70">
        <v>12681.39</v>
      </c>
      <c r="D63" s="69" t="s">
        <v>84</v>
      </c>
      <c r="E63" s="70">
        <v>1</v>
      </c>
      <c r="G63" s="3"/>
    </row>
    <row r="64" spans="1:7" outlineLevel="1" x14ac:dyDescent="0.25">
      <c r="A64" s="25" t="s">
        <v>70</v>
      </c>
      <c r="B64" s="69" t="s">
        <v>88</v>
      </c>
      <c r="C64" s="70">
        <v>7361.96</v>
      </c>
      <c r="D64" s="69" t="s">
        <v>73</v>
      </c>
      <c r="E64" s="70">
        <v>4</v>
      </c>
      <c r="G64" s="3"/>
    </row>
    <row r="65" spans="1:8" outlineLevel="1" x14ac:dyDescent="0.25">
      <c r="A65" s="25" t="s">
        <v>71</v>
      </c>
      <c r="B65" s="69" t="s">
        <v>152</v>
      </c>
      <c r="C65" s="70">
        <v>15784.4</v>
      </c>
      <c r="D65" s="69" t="s">
        <v>84</v>
      </c>
      <c r="E65" s="70">
        <v>1</v>
      </c>
      <c r="G65" s="3"/>
    </row>
    <row r="66" spans="1:8" outlineLevel="1" x14ac:dyDescent="0.25">
      <c r="A66" s="25" t="s">
        <v>92</v>
      </c>
      <c r="B66" s="69" t="s">
        <v>153</v>
      </c>
      <c r="C66" s="70">
        <v>1236.6400000000001</v>
      </c>
      <c r="D66" s="69" t="s">
        <v>73</v>
      </c>
      <c r="E66" s="70">
        <v>1</v>
      </c>
      <c r="G66" s="3"/>
    </row>
    <row r="67" spans="1:8" outlineLevel="1" x14ac:dyDescent="0.25">
      <c r="A67" s="25" t="s">
        <v>93</v>
      </c>
      <c r="B67" s="69" t="s">
        <v>154</v>
      </c>
      <c r="C67" s="70">
        <v>16580.46</v>
      </c>
      <c r="D67" s="69" t="s">
        <v>74</v>
      </c>
      <c r="E67" s="70">
        <v>1</v>
      </c>
      <c r="G67" s="3"/>
    </row>
    <row r="68" spans="1:8" outlineLevel="1" x14ac:dyDescent="0.25">
      <c r="A68" s="25" t="s">
        <v>94</v>
      </c>
      <c r="B68" s="69" t="s">
        <v>155</v>
      </c>
      <c r="C68" s="70">
        <v>12688.29</v>
      </c>
      <c r="D68" s="69" t="s">
        <v>107</v>
      </c>
      <c r="E68" s="70">
        <v>1</v>
      </c>
      <c r="G68" s="3"/>
    </row>
    <row r="69" spans="1:8" outlineLevel="1" x14ac:dyDescent="0.25">
      <c r="A69" s="25" t="s">
        <v>95</v>
      </c>
      <c r="B69" s="69" t="s">
        <v>156</v>
      </c>
      <c r="C69" s="70">
        <v>8174.45</v>
      </c>
      <c r="D69" s="69" t="s">
        <v>76</v>
      </c>
      <c r="E69" s="70">
        <v>1</v>
      </c>
      <c r="G69" s="3"/>
    </row>
    <row r="70" spans="1:8" outlineLevel="1" x14ac:dyDescent="0.25">
      <c r="A70" s="25" t="s">
        <v>96</v>
      </c>
      <c r="B70" s="69" t="s">
        <v>165</v>
      </c>
      <c r="C70" s="70">
        <v>2408.69</v>
      </c>
      <c r="D70" s="69" t="s">
        <v>73</v>
      </c>
      <c r="E70" s="70">
        <v>1</v>
      </c>
      <c r="G70" s="3"/>
    </row>
    <row r="71" spans="1:8" outlineLevel="1" x14ac:dyDescent="0.25">
      <c r="A71" s="25" t="s">
        <v>97</v>
      </c>
      <c r="B71" s="69" t="s">
        <v>166</v>
      </c>
      <c r="C71" s="70">
        <v>5627.18</v>
      </c>
      <c r="D71" s="69" t="s">
        <v>73</v>
      </c>
      <c r="E71" s="70">
        <v>2</v>
      </c>
      <c r="G71" s="3"/>
    </row>
    <row r="72" spans="1:8" outlineLevel="1" x14ac:dyDescent="0.25">
      <c r="A72" s="25" t="s">
        <v>98</v>
      </c>
      <c r="B72" s="69" t="s">
        <v>167</v>
      </c>
      <c r="C72" s="70">
        <v>17340.48</v>
      </c>
      <c r="D72" s="69" t="s">
        <v>75</v>
      </c>
      <c r="E72" s="70">
        <v>1</v>
      </c>
      <c r="G72" s="3"/>
    </row>
    <row r="73" spans="1:8" outlineLevel="1" x14ac:dyDescent="0.25">
      <c r="A73" s="25" t="s">
        <v>99</v>
      </c>
      <c r="B73" s="69" t="s">
        <v>172</v>
      </c>
      <c r="C73" s="70">
        <v>2947.41</v>
      </c>
      <c r="D73" s="69" t="s">
        <v>73</v>
      </c>
      <c r="E73" s="70">
        <v>1</v>
      </c>
      <c r="G73" s="3"/>
    </row>
    <row r="74" spans="1:8" s="7" customFormat="1" outlineLevel="2" x14ac:dyDescent="0.25">
      <c r="A74" s="25" t="s">
        <v>100</v>
      </c>
      <c r="B74" s="52"/>
      <c r="C74" s="53"/>
      <c r="D74" s="52"/>
      <c r="E74" s="53"/>
      <c r="F74" s="21"/>
    </row>
    <row r="75" spans="1:8" s="5" customFormat="1" ht="28.5" x14ac:dyDescent="0.25">
      <c r="A75" s="62" t="s">
        <v>115</v>
      </c>
      <c r="B75" s="61" t="s">
        <v>48</v>
      </c>
      <c r="C75" s="37"/>
      <c r="D75" s="38"/>
      <c r="E75" s="38"/>
      <c r="F75" s="19"/>
      <c r="G75" s="4"/>
      <c r="H75" s="4"/>
    </row>
    <row r="76" spans="1:8" s="5" customFormat="1" ht="28.5" x14ac:dyDescent="0.25">
      <c r="A76" s="62" t="s">
        <v>116</v>
      </c>
      <c r="B76" s="61" t="s">
        <v>49</v>
      </c>
      <c r="C76" s="37"/>
      <c r="D76" s="38"/>
      <c r="E76" s="40"/>
      <c r="F76" s="19"/>
      <c r="G76" s="4"/>
      <c r="H76" s="4"/>
    </row>
    <row r="77" spans="1:8" s="7" customFormat="1" outlineLevel="2" x14ac:dyDescent="0.25">
      <c r="A77" s="62" t="s">
        <v>117</v>
      </c>
      <c r="B77" s="61" t="s">
        <v>50</v>
      </c>
      <c r="C77" s="37">
        <v>0</v>
      </c>
      <c r="D77" s="38"/>
      <c r="E77" s="38"/>
      <c r="F77" s="21"/>
    </row>
    <row r="78" spans="1:8" s="5" customFormat="1" ht="28.5" x14ac:dyDescent="0.25">
      <c r="A78" s="62" t="s">
        <v>118</v>
      </c>
      <c r="B78" s="61" t="s">
        <v>51</v>
      </c>
      <c r="C78" s="37">
        <f>C79+C80</f>
        <v>7872.49</v>
      </c>
      <c r="D78" s="38"/>
      <c r="E78" s="38"/>
      <c r="F78" s="19"/>
      <c r="G78" s="4"/>
      <c r="H78" s="4"/>
    </row>
    <row r="79" spans="1:8" s="5" customFormat="1" x14ac:dyDescent="0.25">
      <c r="A79" s="41" t="s">
        <v>101</v>
      </c>
      <c r="B79" s="69" t="s">
        <v>129</v>
      </c>
      <c r="C79" s="70">
        <v>1426.87</v>
      </c>
      <c r="D79" s="69" t="s">
        <v>73</v>
      </c>
      <c r="E79" s="70">
        <v>1</v>
      </c>
      <c r="F79" s="19"/>
      <c r="G79" s="4"/>
      <c r="H79" s="4"/>
    </row>
    <row r="80" spans="1:8" s="5" customFormat="1" x14ac:dyDescent="0.25">
      <c r="A80" s="41" t="s">
        <v>178</v>
      </c>
      <c r="B80" s="69" t="s">
        <v>171</v>
      </c>
      <c r="C80" s="70">
        <v>6445.62</v>
      </c>
      <c r="D80" s="69" t="s">
        <v>73</v>
      </c>
      <c r="E80" s="70">
        <v>6</v>
      </c>
      <c r="F80" s="19"/>
      <c r="G80" s="4"/>
      <c r="H80" s="4"/>
    </row>
    <row r="81" spans="1:6" ht="28.5" x14ac:dyDescent="0.25">
      <c r="A81" s="36">
        <v>10</v>
      </c>
      <c r="B81" s="30" t="s">
        <v>52</v>
      </c>
      <c r="C81" s="37"/>
      <c r="D81" s="38"/>
      <c r="E81" s="38"/>
    </row>
    <row r="82" spans="1:6" s="7" customFormat="1" ht="28.5" outlineLevel="2" x14ac:dyDescent="0.25">
      <c r="A82" s="36">
        <v>11</v>
      </c>
      <c r="B82" s="30" t="s">
        <v>53</v>
      </c>
      <c r="C82" s="37">
        <f>C83+C84</f>
        <v>51137.06</v>
      </c>
      <c r="D82" s="38"/>
      <c r="E82" s="38"/>
      <c r="F82" s="21"/>
    </row>
    <row r="83" spans="1:6" x14ac:dyDescent="0.25">
      <c r="A83" s="63" t="s">
        <v>39</v>
      </c>
      <c r="B83" s="69" t="s">
        <v>157</v>
      </c>
      <c r="C83" s="70">
        <v>23495.35</v>
      </c>
      <c r="D83" s="69" t="s">
        <v>3</v>
      </c>
      <c r="E83" s="70">
        <v>20731.8</v>
      </c>
    </row>
    <row r="84" spans="1:6" x14ac:dyDescent="0.25">
      <c r="A84" s="63" t="s">
        <v>124</v>
      </c>
      <c r="B84" s="69" t="s">
        <v>158</v>
      </c>
      <c r="C84" s="70">
        <v>27641.71</v>
      </c>
      <c r="D84" s="69" t="s">
        <v>3</v>
      </c>
      <c r="E84" s="70">
        <v>20731.8</v>
      </c>
    </row>
    <row r="85" spans="1:6" ht="16.5" customHeight="1" x14ac:dyDescent="0.25">
      <c r="A85" s="36">
        <v>12</v>
      </c>
      <c r="B85" s="30" t="s">
        <v>54</v>
      </c>
      <c r="C85" s="37">
        <f>C86+C87</f>
        <v>3236.1</v>
      </c>
      <c r="D85" s="38"/>
      <c r="E85" s="38"/>
    </row>
    <row r="86" spans="1:6" x14ac:dyDescent="0.25">
      <c r="A86" s="41" t="s">
        <v>40</v>
      </c>
      <c r="B86" s="69" t="s">
        <v>128</v>
      </c>
      <c r="C86" s="70">
        <v>3236.1</v>
      </c>
      <c r="D86" s="69" t="s">
        <v>3</v>
      </c>
      <c r="E86" s="70">
        <v>924.6</v>
      </c>
    </row>
    <row r="87" spans="1:6" x14ac:dyDescent="0.25">
      <c r="A87" s="41" t="s">
        <v>102</v>
      </c>
      <c r="B87" s="52"/>
      <c r="C87" s="53"/>
      <c r="D87" s="54"/>
      <c r="E87" s="53"/>
    </row>
    <row r="88" spans="1:6" ht="57" x14ac:dyDescent="0.25">
      <c r="A88" s="36">
        <v>13</v>
      </c>
      <c r="B88" s="30" t="s">
        <v>55</v>
      </c>
      <c r="C88" s="37">
        <f>SUM(C89:C94)</f>
        <v>156498.47</v>
      </c>
      <c r="D88" s="38"/>
      <c r="E88" s="38"/>
    </row>
    <row r="89" spans="1:6" x14ac:dyDescent="0.25">
      <c r="A89" s="63" t="s">
        <v>41</v>
      </c>
      <c r="B89" s="69" t="s">
        <v>139</v>
      </c>
      <c r="C89" s="70">
        <v>346.22</v>
      </c>
      <c r="D89" s="69" t="s">
        <v>3</v>
      </c>
      <c r="E89" s="70">
        <v>20731.8</v>
      </c>
    </row>
    <row r="90" spans="1:6" x14ac:dyDescent="0.25">
      <c r="A90" s="63" t="s">
        <v>57</v>
      </c>
      <c r="B90" s="69" t="s">
        <v>140</v>
      </c>
      <c r="C90" s="70">
        <v>346.22</v>
      </c>
      <c r="D90" s="69" t="s">
        <v>3</v>
      </c>
      <c r="E90" s="70">
        <v>20731.8</v>
      </c>
    </row>
    <row r="91" spans="1:6" x14ac:dyDescent="0.25">
      <c r="A91" s="63" t="s">
        <v>103</v>
      </c>
      <c r="B91" s="69" t="s">
        <v>161</v>
      </c>
      <c r="C91" s="70">
        <v>72733.38</v>
      </c>
      <c r="D91" s="69" t="s">
        <v>3</v>
      </c>
      <c r="E91" s="70">
        <v>20731.8</v>
      </c>
    </row>
    <row r="92" spans="1:6" x14ac:dyDescent="0.25">
      <c r="A92" s="63" t="s">
        <v>125</v>
      </c>
      <c r="B92" s="69" t="s">
        <v>162</v>
      </c>
      <c r="C92" s="70">
        <v>78952.92</v>
      </c>
      <c r="D92" s="69" t="s">
        <v>3</v>
      </c>
      <c r="E92" s="70">
        <v>20731.8</v>
      </c>
    </row>
    <row r="93" spans="1:6" x14ac:dyDescent="0.25">
      <c r="A93" s="63" t="s">
        <v>175</v>
      </c>
      <c r="B93" s="69" t="s">
        <v>168</v>
      </c>
      <c r="C93" s="70">
        <v>4119.7299999999996</v>
      </c>
      <c r="D93" s="69" t="s">
        <v>73</v>
      </c>
      <c r="E93" s="70">
        <v>1</v>
      </c>
    </row>
    <row r="94" spans="1:6" x14ac:dyDescent="0.25">
      <c r="A94" s="63" t="s">
        <v>176</v>
      </c>
      <c r="B94" s="69"/>
      <c r="C94" s="70"/>
      <c r="D94" s="69"/>
      <c r="E94" s="70"/>
    </row>
    <row r="95" spans="1:6" x14ac:dyDescent="0.25">
      <c r="A95" s="42" t="s">
        <v>104</v>
      </c>
      <c r="B95" s="43" t="s">
        <v>56</v>
      </c>
      <c r="C95" s="44">
        <f>C96+C97</f>
        <v>4196.2800000000007</v>
      </c>
      <c r="D95" s="33"/>
      <c r="E95" s="45"/>
    </row>
    <row r="96" spans="1:6" ht="45" x14ac:dyDescent="0.25">
      <c r="A96" s="39" t="s">
        <v>42</v>
      </c>
      <c r="B96" s="23" t="s">
        <v>80</v>
      </c>
      <c r="C96" s="67">
        <f>E96*7.48</f>
        <v>4196.2800000000007</v>
      </c>
      <c r="D96" s="24" t="s">
        <v>81</v>
      </c>
      <c r="E96" s="22">
        <v>561</v>
      </c>
    </row>
    <row r="97" spans="1:11" x14ac:dyDescent="0.25">
      <c r="A97" s="39" t="s">
        <v>43</v>
      </c>
      <c r="B97" s="23"/>
      <c r="C97" s="55"/>
      <c r="D97" s="46"/>
      <c r="E97" s="47"/>
    </row>
    <row r="98" spans="1:11" ht="23.25" customHeight="1" x14ac:dyDescent="0.25">
      <c r="A98" s="39" t="s">
        <v>105</v>
      </c>
      <c r="B98" s="48" t="s">
        <v>10</v>
      </c>
      <c r="C98" s="71">
        <f>C24+C27+C30+C31+C40+C75+C76+C77+C78+C81+C82+C85+C88+C95</f>
        <v>945662.88</v>
      </c>
      <c r="D98" s="49"/>
      <c r="E98" s="49"/>
      <c r="G98" s="79"/>
      <c r="H98" s="79"/>
      <c r="I98" s="79"/>
      <c r="J98" s="79"/>
      <c r="K98" s="79"/>
    </row>
    <row r="99" spans="1:11" x14ac:dyDescent="0.25">
      <c r="A99" s="42" t="s">
        <v>106</v>
      </c>
      <c r="B99" s="50" t="s">
        <v>11</v>
      </c>
      <c r="C99" s="71">
        <f>C98*1.2</f>
        <v>1134795.456</v>
      </c>
      <c r="D99" s="51" t="s">
        <v>2</v>
      </c>
      <c r="E99" s="51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A22:E22"/>
    <mergeCell ref="G98:K98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2025-03-31T07:08:38Z</dcterms:modified>
</cp:coreProperties>
</file>