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'2024'!$A$1:$E$125</definedName>
  </definedNames>
  <calcPr calcId="144525"/>
</workbook>
</file>

<file path=xl/calcChain.xml><?xml version="1.0" encoding="utf-8"?>
<calcChain xmlns="http://schemas.openxmlformats.org/spreadsheetml/2006/main">
  <c r="C42" i="12" l="1"/>
  <c r="D17" i="12" l="1"/>
  <c r="C122" i="12" l="1"/>
  <c r="C109" i="12"/>
  <c r="C99" i="12"/>
  <c r="D14" i="12"/>
  <c r="D10" i="12"/>
  <c r="C25" i="12" l="1"/>
  <c r="D18" i="12"/>
  <c r="C28" i="12" l="1"/>
  <c r="C32" i="12" l="1"/>
  <c r="C103" i="12" l="1"/>
  <c r="C106" i="12" l="1"/>
  <c r="C112" i="12" l="1"/>
  <c r="C124" i="12" s="1"/>
  <c r="C125" i="12" l="1"/>
  <c r="D19" i="12" s="1"/>
  <c r="D21" i="12" s="1"/>
  <c r="D20" i="12" l="1"/>
</calcChain>
</file>

<file path=xl/sharedStrings.xml><?xml version="1.0" encoding="utf-8"?>
<sst xmlns="http://schemas.openxmlformats.org/spreadsheetml/2006/main" count="298" uniqueCount="221">
  <si>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</si>
  <si>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</si>
  <si>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</si>
  <si>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</si>
  <si>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</si>
  <si>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</si>
  <si>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</si>
  <si>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</si>
  <si>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</si>
  <si>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</si>
  <si>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</si>
  <si>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</si>
  <si>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</si>
  <si>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</si>
  <si>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</si>
  <si>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</si>
  <si>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</si>
  <si>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</si>
  <si>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</si>
  <si>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</si>
  <si>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</si>
  <si>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</si>
  <si>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</si>
  <si>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</si>
  <si>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</si>
  <si>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</si>
  <si>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</si>
  <si>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</si>
  <si>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</si>
  <si>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</si>
  <si>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</si>
  <si>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</si>
  <si>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</si>
  <si>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</si>
  <si>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</si>
  <si>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</si>
  <si>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</si>
  <si>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</si>
  <si>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</si>
  <si>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</si>
  <si>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</si>
  <si>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</si>
  <si>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</si>
  <si>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</si>
  <si>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</si>
  <si>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</si>
  <si>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</si>
  <si>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</si>
  <si>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</si>
  <si>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</si>
  <si>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</si>
  <si>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</si>
  <si>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</si>
  <si>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</si>
  <si>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</si>
  <si>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</si>
  <si>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</si>
  <si>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</si>
  <si>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</si>
  <si>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</si>
  <si>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</si>
  <si>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10.2</t>
  </si>
  <si>
    <t>г. Чита ул. Ленина, д. 21</t>
  </si>
  <si>
    <t>шт.</t>
  </si>
  <si>
    <t>дом</t>
  </si>
  <si>
    <t>Осмотр подвала</t>
  </si>
  <si>
    <t>м</t>
  </si>
  <si>
    <t>узел</t>
  </si>
  <si>
    <t>Отключение отопления</t>
  </si>
  <si>
    <t>Очистка канализационной сети</t>
  </si>
  <si>
    <t>Регулировка теплоносителя</t>
  </si>
  <si>
    <t>стояк</t>
  </si>
  <si>
    <t>Исполнение заявок не связанных с ремонтом</t>
  </si>
  <si>
    <t>Осмотр сантехнического оборудования</t>
  </si>
  <si>
    <t>Перезапуск (удаление воздуха) стояков отопления</t>
  </si>
  <si>
    <t>1 стояк</t>
  </si>
  <si>
    <t>1 дом</t>
  </si>
  <si>
    <t>подъезд</t>
  </si>
  <si>
    <t>м3</t>
  </si>
  <si>
    <t>1.2</t>
  </si>
  <si>
    <t>4.5</t>
  </si>
  <si>
    <t>4.6</t>
  </si>
  <si>
    <t>4.7</t>
  </si>
  <si>
    <t>4.8</t>
  </si>
  <si>
    <t>4.9</t>
  </si>
  <si>
    <t>11.2</t>
  </si>
  <si>
    <t>12.2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</si>
  <si>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</si>
  <si>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</si>
  <si>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</si>
  <si>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</si>
  <si>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 xml:space="preserve">Дебиторская задолженность  за 2024г. </t>
  </si>
  <si>
    <t>Остатки денежных средств 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</si>
  <si>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</si>
  <si>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9.1</t>
  </si>
  <si>
    <t>9.2</t>
  </si>
  <si>
    <t>9.3</t>
  </si>
  <si>
    <t>13.3</t>
  </si>
  <si>
    <t>13.4</t>
  </si>
  <si>
    <t>14</t>
  </si>
  <si>
    <t>15</t>
  </si>
  <si>
    <t>16</t>
  </si>
  <si>
    <t>ЭЭ на ОДН сверх норматива за 2023 г.</t>
  </si>
  <si>
    <t>Восстановл освещ подъ Ленина 21</t>
  </si>
  <si>
    <t>Восстановление крепления мелких конструктивных элементов (изделий)</t>
  </si>
  <si>
    <t>Вскрытие штробы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</si>
  <si>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</si>
  <si>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</si>
  <si>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металического забора Ленина д 21</t>
  </si>
  <si>
    <t>Демонтаж старой арматуры, монтаж закладных в ступени Ленина, д.21, п.1</t>
  </si>
  <si>
    <t>Дератизация помещений 2024 г.</t>
  </si>
  <si>
    <t>Закрытие штробы кирпичем и монтажной пеной</t>
  </si>
  <si>
    <t>Заливка полов, покраска дверей, оштукатуривание стен Ленина 21 п1</t>
  </si>
  <si>
    <t>Замена водного крана д 20-25 мм</t>
  </si>
  <si>
    <t>Замена лампы накаливания</t>
  </si>
  <si>
    <t>Замена светильника с датчиком движения</t>
  </si>
  <si>
    <t>Замена стояка ХВС Ленина д 21 кв. 57,61,65,69</t>
  </si>
  <si>
    <t>Замена участка стояка КНС Ленина д 21 п 1</t>
  </si>
  <si>
    <t>Замена шарового металического крана д 15-32мм</t>
  </si>
  <si>
    <t>Крепление мелких конструктивных элементов</t>
  </si>
  <si>
    <t>Мелкий ремонт тамбурной двери (подгонка)</t>
  </si>
  <si>
    <t>Мелкий ремонт чердачной двери</t>
  </si>
  <si>
    <t>Монтаж кабельканала Ленина д 21 п1</t>
  </si>
  <si>
    <t>Навеска замка (навеской)</t>
  </si>
  <si>
    <t>Навеска почтовых ящиков, инфо досок (без их стоимости)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</si>
  <si>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</si>
  <si>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</si>
  <si>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</si>
  <si>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</si>
  <si>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дворового колодца</t>
  </si>
  <si>
    <t>Осмотр кровли</t>
  </si>
  <si>
    <t>подвал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</si>
  <si>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</si>
  <si>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</si>
  <si>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</si>
  <si>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Отогрев стояков ХВС ГВС отопление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</si>
  <si>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</si>
  <si>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</si>
  <si>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Покраска ТУ Ленина д 21</t>
  </si>
  <si>
    <t>Проведение субботника Ленина д 21</t>
  </si>
  <si>
    <t>Прочистка труб водоснабжения</t>
  </si>
  <si>
    <t>Разборка кладовок Ленина д 21</t>
  </si>
  <si>
    <t>Регулировка доводчика</t>
  </si>
  <si>
    <t>Ремонт ВВП Ленина д 21</t>
  </si>
  <si>
    <t>Ремонт ВВП иТУ Ленина д 21</t>
  </si>
  <si>
    <t>Ремонт подъезда Ленина, д.21, п.1</t>
  </si>
  <si>
    <t>Ремонт подъезда Ленина, д.21, п.3</t>
  </si>
  <si>
    <t>Ремонт труб КНС д 110</t>
  </si>
  <si>
    <t>Ремонт трубы отопления ленина д21</t>
  </si>
  <si>
    <t>Ремонт, чистка ВВП Ленина д 21</t>
  </si>
  <si>
    <t>Сборка участка КНС Ленина д 21 п.2</t>
  </si>
  <si>
    <t>Смена вентиля ХВС ГВС РРR д20</t>
  </si>
  <si>
    <t>Смена труб ХВС ГВС д 20-25 армированная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</si>
  <si>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</si>
  <si>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</si>
  <si>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</si>
  <si>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</si>
  <si>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</si>
  <si>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</si>
  <si>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</si>
  <si>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</si>
  <si>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</si>
  <si>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</si>
  <si>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пружины на тамбурную дверь</t>
  </si>
  <si>
    <t>Установка сничек</t>
  </si>
  <si>
    <t>Утепление продуха подвала (пеноплекс)</t>
  </si>
  <si>
    <t>Утепление стояков Ленина д 21</t>
  </si>
  <si>
    <t>Утепление стояков Ленина, д.21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</si>
  <si>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</si>
  <si>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</si>
  <si>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</si>
  <si>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Чистка подвала демонтаж кладовок Ленина д 21 п2</t>
  </si>
  <si>
    <t>Чистка подвала с погрузкой доски в машину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</si>
  <si>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</si>
  <si>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</si>
  <si>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участка трубы КНС ПП д 110</t>
  </si>
  <si>
    <t>13.5</t>
  </si>
  <si>
    <t>13.6</t>
  </si>
  <si>
    <t>13.7</t>
  </si>
  <si>
    <t>5.14</t>
  </si>
  <si>
    <t>5.15</t>
  </si>
  <si>
    <t>5.16</t>
  </si>
  <si>
    <t>5.17</t>
  </si>
  <si>
    <t>5.18</t>
  </si>
  <si>
    <t>5.19</t>
  </si>
  <si>
    <t>5.20</t>
  </si>
  <si>
    <t>13.8</t>
  </si>
  <si>
    <t>13.9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</si>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</sst>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4" fontId="37" fillId="0" borderId="2" xfId="5" applyNumberFormat="1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top" wrapText="1"/>
    </xf>
    <xf numFmtId="4" fontId="34" fillId="0" borderId="2" xfId="0" applyNumberFormat="1" applyFont="1" applyFill="1" applyBorder="1" applyAlignment="1">
      <alignment horizontal="right"/>
    </xf>
    <xf numFmtId="49" fontId="34" fillId="0" borderId="2" xfId="0" applyNumberFormat="1" applyFont="1" applyFill="1" applyBorder="1" applyAlignment="1">
      <alignment horizontal="right"/>
    </xf>
    <xf numFmtId="0" fontId="35" fillId="4" borderId="2" xfId="64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5" applyNumberFormat="1" applyFont="1" applyFill="1" applyAlignment="1">
      <alignment horizontal="center" vertical="center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9">
    <cellStyle name="Вывод" xfId="1" builtinId="21"/>
    <cellStyle name="Гиперссылка 2" xfId="63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2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5"/>
    <cellStyle name="Обычный 4" xfId="6"/>
    <cellStyle name="Обычный 4 2" xfId="6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7"/>
    <cellStyle name="Финансовый 30" xfId="61"/>
    <cellStyle name="Финансовый 4" xfId="7"/>
    <cellStyle name="Финансовый 4 2" xfId="68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33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28515625" style="47" customWidth="1"/>
    <col min="4" max="4" width="13.57031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98" t="s">
        <v>4</v>
      </c>
      <c r="B3" s="98"/>
      <c r="C3" s="98"/>
      <c r="D3" s="98"/>
      <c r="E3" s="98"/>
    </row>
    <row r="4" spans="1:7" ht="15" customHeight="1" x14ac:dyDescent="0.25">
      <c r="A4" s="98" t="s">
        <v>62</v>
      </c>
      <c r="B4" s="98"/>
      <c r="C4" s="98"/>
      <c r="D4" s="98"/>
      <c r="E4" s="98"/>
    </row>
    <row r="5" spans="1:7" ht="17.25" customHeight="1" x14ac:dyDescent="0.25">
      <c r="A5" s="99" t="s">
        <v>87</v>
      </c>
      <c r="B5" s="99"/>
      <c r="C5" s="99"/>
      <c r="D5" s="99"/>
      <c r="E5" s="99"/>
    </row>
    <row r="6" spans="1:7" ht="17.25" customHeight="1" x14ac:dyDescent="0.25">
      <c r="A6" s="79"/>
      <c r="B6" s="79"/>
      <c r="C6" s="79"/>
      <c r="D6" s="79"/>
      <c r="E6" s="79"/>
    </row>
    <row r="7" spans="1:7" x14ac:dyDescent="0.25">
      <c r="B7" s="81" t="s">
        <v>88</v>
      </c>
      <c r="C7" s="95">
        <v>3361.3</v>
      </c>
      <c r="D7" s="82" t="s">
        <v>3</v>
      </c>
    </row>
    <row r="8" spans="1:7" ht="39" customHeight="1" x14ac:dyDescent="0.25">
      <c r="A8" s="100" t="s">
        <v>5</v>
      </c>
      <c r="B8" s="101"/>
      <c r="C8" s="101"/>
      <c r="D8" s="101"/>
      <c r="E8" s="102"/>
    </row>
    <row r="9" spans="1:7" x14ac:dyDescent="0.25">
      <c r="A9" s="88">
        <v>1</v>
      </c>
      <c r="B9" s="103" t="s">
        <v>89</v>
      </c>
      <c r="C9" s="104"/>
      <c r="D9" s="105">
        <v>2220496.3741418421</v>
      </c>
      <c r="E9" s="106"/>
      <c r="F9" s="60"/>
    </row>
    <row r="10" spans="1:7" ht="30" x14ac:dyDescent="0.25">
      <c r="A10" s="49">
        <v>2</v>
      </c>
      <c r="B10" s="80" t="s">
        <v>6</v>
      </c>
      <c r="C10" s="35"/>
      <c r="D10" s="107">
        <f>D11+D12+D13</f>
        <v>1124894.19</v>
      </c>
      <c r="E10" s="107"/>
      <c r="F10" s="69"/>
      <c r="G10" s="69"/>
    </row>
    <row r="11" spans="1:7" x14ac:dyDescent="0.25">
      <c r="A11" s="50" t="s">
        <v>14</v>
      </c>
      <c r="B11" s="28" t="s">
        <v>15</v>
      </c>
      <c r="C11" s="36"/>
      <c r="D11" s="108">
        <v>967685.2</v>
      </c>
      <c r="E11" s="109"/>
    </row>
    <row r="12" spans="1:7" x14ac:dyDescent="0.25">
      <c r="A12" s="50" t="s">
        <v>16</v>
      </c>
      <c r="B12" s="28" t="s">
        <v>13</v>
      </c>
      <c r="C12" s="36"/>
      <c r="D12" s="108">
        <v>144793.95000000001</v>
      </c>
      <c r="E12" s="109"/>
    </row>
    <row r="13" spans="1:7" x14ac:dyDescent="0.25">
      <c r="A13" s="50" t="s">
        <v>17</v>
      </c>
      <c r="B13" s="28" t="s">
        <v>7</v>
      </c>
      <c r="C13" s="36"/>
      <c r="D13" s="108">
        <v>12415.04</v>
      </c>
      <c r="E13" s="109"/>
    </row>
    <row r="14" spans="1:7" ht="30.75" customHeight="1" x14ac:dyDescent="0.25">
      <c r="A14" s="49">
        <v>3</v>
      </c>
      <c r="B14" s="110" t="s">
        <v>22</v>
      </c>
      <c r="C14" s="110"/>
      <c r="D14" s="111">
        <f>D15+D16+D17</f>
        <v>1104280.94</v>
      </c>
      <c r="E14" s="112"/>
    </row>
    <row r="15" spans="1:7" x14ac:dyDescent="0.25">
      <c r="A15" s="50" t="s">
        <v>18</v>
      </c>
      <c r="B15" s="28" t="s">
        <v>15</v>
      </c>
      <c r="C15" s="36"/>
      <c r="D15" s="108">
        <v>949272.98</v>
      </c>
      <c r="E15" s="109"/>
    </row>
    <row r="16" spans="1:7" x14ac:dyDescent="0.25">
      <c r="A16" s="50" t="s">
        <v>19</v>
      </c>
      <c r="B16" s="28" t="s">
        <v>13</v>
      </c>
      <c r="C16" s="36"/>
      <c r="D16" s="108">
        <v>142592.92000000001</v>
      </c>
      <c r="E16" s="109"/>
    </row>
    <row r="17" spans="1:8" x14ac:dyDescent="0.25">
      <c r="A17" s="50" t="s">
        <v>20</v>
      </c>
      <c r="B17" s="28" t="s">
        <v>7</v>
      </c>
      <c r="C17" s="36"/>
      <c r="D17" s="108">
        <f>D13</f>
        <v>12415.04</v>
      </c>
      <c r="E17" s="109"/>
    </row>
    <row r="18" spans="1:8" x14ac:dyDescent="0.25">
      <c r="A18" s="50">
        <v>4</v>
      </c>
      <c r="B18" s="28" t="s">
        <v>91</v>
      </c>
      <c r="C18" s="36"/>
      <c r="D18" s="113">
        <f>D10-D14</f>
        <v>20613.25</v>
      </c>
      <c r="E18" s="114"/>
    </row>
    <row r="19" spans="1:8" ht="30" customHeight="1" x14ac:dyDescent="0.25">
      <c r="A19" s="49">
        <v>5</v>
      </c>
      <c r="B19" s="120" t="s">
        <v>23</v>
      </c>
      <c r="C19" s="121"/>
      <c r="D19" s="122">
        <f>C125</f>
        <v>2011572.8639999994</v>
      </c>
      <c r="E19" s="123"/>
    </row>
    <row r="20" spans="1:8" x14ac:dyDescent="0.25">
      <c r="A20" s="50">
        <v>6</v>
      </c>
      <c r="B20" s="28" t="s">
        <v>92</v>
      </c>
      <c r="C20" s="36"/>
      <c r="D20" s="113">
        <f>D10-D19</f>
        <v>-886678.67399999942</v>
      </c>
      <c r="E20" s="114"/>
    </row>
    <row r="21" spans="1:8" x14ac:dyDescent="0.25">
      <c r="A21" s="88">
        <v>7</v>
      </c>
      <c r="B21" s="89" t="s">
        <v>90</v>
      </c>
      <c r="C21" s="90"/>
      <c r="D21" s="105">
        <f>D9+D10-D19</f>
        <v>1333817.7001418427</v>
      </c>
      <c r="E21" s="106"/>
    </row>
    <row r="22" spans="1:8" x14ac:dyDescent="0.25">
      <c r="A22" s="50"/>
      <c r="B22" s="27"/>
      <c r="C22" s="37"/>
      <c r="D22" s="115"/>
      <c r="E22" s="116"/>
    </row>
    <row r="23" spans="1:8" ht="21.75" customHeight="1" x14ac:dyDescent="0.25">
      <c r="A23" s="117" t="s">
        <v>8</v>
      </c>
      <c r="B23" s="118"/>
      <c r="C23" s="118"/>
      <c r="D23" s="118"/>
      <c r="E23" s="119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45</v>
      </c>
      <c r="C25" s="39">
        <f>SUM(C26:C27)</f>
        <v>218497.95</v>
      </c>
      <c r="D25" s="4"/>
      <c r="E25" s="4"/>
      <c r="F25" s="5"/>
    </row>
    <row r="26" spans="1:8" s="9" customFormat="1" x14ac:dyDescent="0.25">
      <c r="A26" s="83" t="s">
        <v>24</v>
      </c>
      <c r="B26" s="77" t="s">
        <v>161</v>
      </c>
      <c r="C26" s="78">
        <v>100839</v>
      </c>
      <c r="D26" s="77" t="s">
        <v>3</v>
      </c>
      <c r="E26" s="78">
        <v>20167.8</v>
      </c>
      <c r="F26" s="73"/>
      <c r="G26" s="8"/>
      <c r="H26" s="8"/>
    </row>
    <row r="27" spans="1:8" s="9" customFormat="1" x14ac:dyDescent="0.25">
      <c r="A27" s="83" t="s">
        <v>79</v>
      </c>
      <c r="B27" s="77" t="s">
        <v>162</v>
      </c>
      <c r="C27" s="78">
        <v>117658.95</v>
      </c>
      <c r="D27" s="77" t="s">
        <v>3</v>
      </c>
      <c r="E27" s="78">
        <v>20167.8</v>
      </c>
      <c r="F27" s="73"/>
      <c r="G27" s="8"/>
      <c r="H27" s="8"/>
    </row>
    <row r="28" spans="1:8" s="10" customFormat="1" ht="28.5" x14ac:dyDescent="0.25">
      <c r="A28" s="52">
        <v>2</v>
      </c>
      <c r="B28" s="3" t="s">
        <v>46</v>
      </c>
      <c r="C28" s="39">
        <f>SUM(C29:C30)</f>
        <v>107562.9</v>
      </c>
      <c r="D28" s="4"/>
      <c r="E28" s="4"/>
    </row>
    <row r="29" spans="1:8" s="9" customFormat="1" x14ac:dyDescent="0.25">
      <c r="A29" s="83" t="s">
        <v>14</v>
      </c>
      <c r="B29" s="77" t="s">
        <v>157</v>
      </c>
      <c r="C29" s="78">
        <v>48739.5</v>
      </c>
      <c r="D29" s="77" t="s">
        <v>3</v>
      </c>
      <c r="E29" s="78">
        <v>20167.8</v>
      </c>
      <c r="F29" s="8"/>
      <c r="G29" s="8"/>
      <c r="H29" s="8"/>
    </row>
    <row r="30" spans="1:8" s="9" customFormat="1" x14ac:dyDescent="0.25">
      <c r="A30" s="83" t="s">
        <v>16</v>
      </c>
      <c r="B30" s="77" t="s">
        <v>158</v>
      </c>
      <c r="C30" s="78">
        <v>58823.4</v>
      </c>
      <c r="D30" s="77" t="s">
        <v>3</v>
      </c>
      <c r="E30" s="78">
        <v>20167.8</v>
      </c>
      <c r="F30" s="8"/>
      <c r="G30" s="8"/>
      <c r="H30" s="8"/>
    </row>
    <row r="31" spans="1:8" s="10" customFormat="1" x14ac:dyDescent="0.25">
      <c r="A31" s="52">
        <v>3</v>
      </c>
      <c r="B31" s="3" t="s">
        <v>47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48</v>
      </c>
      <c r="C32" s="39">
        <f>SUM(C33:C41)</f>
        <v>63724.939999999995</v>
      </c>
      <c r="D32" s="4"/>
      <c r="E32" s="4"/>
    </row>
    <row r="33" spans="1:8" s="9" customFormat="1" x14ac:dyDescent="0.25">
      <c r="A33" s="83" t="s">
        <v>25</v>
      </c>
      <c r="B33" s="77" t="s">
        <v>106</v>
      </c>
      <c r="C33" s="78">
        <v>3025.17</v>
      </c>
      <c r="D33" s="77" t="s">
        <v>3</v>
      </c>
      <c r="E33" s="78">
        <v>20167.8</v>
      </c>
      <c r="F33" s="8"/>
      <c r="G33" s="8"/>
      <c r="H33" s="8"/>
    </row>
    <row r="34" spans="1:8" s="9" customFormat="1" x14ac:dyDescent="0.25">
      <c r="A34" s="83" t="s">
        <v>26</v>
      </c>
      <c r="B34" s="77" t="s">
        <v>107</v>
      </c>
      <c r="C34" s="78">
        <v>2520.98</v>
      </c>
      <c r="D34" s="77" t="s">
        <v>3</v>
      </c>
      <c r="E34" s="78">
        <v>20167.8</v>
      </c>
      <c r="F34" s="8"/>
      <c r="G34" s="8"/>
      <c r="H34" s="8"/>
    </row>
    <row r="35" spans="1:8" s="9" customFormat="1" x14ac:dyDescent="0.25">
      <c r="A35" s="83" t="s">
        <v>27</v>
      </c>
      <c r="B35" s="77" t="s">
        <v>132</v>
      </c>
      <c r="C35" s="78">
        <v>1345.19</v>
      </c>
      <c r="D35" s="77" t="s">
        <v>3</v>
      </c>
      <c r="E35" s="78">
        <v>20167.8</v>
      </c>
      <c r="F35" s="8"/>
      <c r="G35" s="8"/>
      <c r="H35" s="8"/>
    </row>
    <row r="36" spans="1:8" s="9" customFormat="1" x14ac:dyDescent="0.25">
      <c r="A36" s="83" t="s">
        <v>28</v>
      </c>
      <c r="B36" s="77" t="s">
        <v>133</v>
      </c>
      <c r="C36" s="78">
        <v>1512.58</v>
      </c>
      <c r="D36" s="77" t="s">
        <v>3</v>
      </c>
      <c r="E36" s="78">
        <v>20167.8</v>
      </c>
      <c r="F36" s="8"/>
      <c r="G36" s="8"/>
      <c r="H36" s="8"/>
    </row>
    <row r="37" spans="1:8" s="9" customFormat="1" x14ac:dyDescent="0.25">
      <c r="A37" s="83" t="s">
        <v>80</v>
      </c>
      <c r="B37" s="77" t="s">
        <v>168</v>
      </c>
      <c r="C37" s="78">
        <v>2353.58</v>
      </c>
      <c r="D37" s="77" t="s">
        <v>3</v>
      </c>
      <c r="E37" s="78">
        <v>20167.8</v>
      </c>
      <c r="F37" s="8"/>
      <c r="G37" s="8"/>
      <c r="H37" s="8"/>
    </row>
    <row r="38" spans="1:8" s="9" customFormat="1" x14ac:dyDescent="0.25">
      <c r="A38" s="83" t="s">
        <v>81</v>
      </c>
      <c r="B38" s="77" t="s">
        <v>169</v>
      </c>
      <c r="C38" s="78">
        <v>2184.17</v>
      </c>
      <c r="D38" s="77" t="s">
        <v>3</v>
      </c>
      <c r="E38" s="78">
        <v>20167.8</v>
      </c>
      <c r="F38" s="8"/>
      <c r="G38" s="8"/>
      <c r="H38" s="8"/>
    </row>
    <row r="39" spans="1:8" s="9" customFormat="1" x14ac:dyDescent="0.25">
      <c r="A39" s="83" t="s">
        <v>82</v>
      </c>
      <c r="B39" s="77" t="s">
        <v>173</v>
      </c>
      <c r="C39" s="78">
        <v>7562.92</v>
      </c>
      <c r="D39" s="77" t="s">
        <v>3</v>
      </c>
      <c r="E39" s="78">
        <v>20167.8</v>
      </c>
      <c r="F39" s="8"/>
      <c r="G39" s="8"/>
      <c r="H39" s="8"/>
    </row>
    <row r="40" spans="1:8" s="9" customFormat="1" x14ac:dyDescent="0.25">
      <c r="A40" s="83" t="s">
        <v>83</v>
      </c>
      <c r="B40" s="77" t="s">
        <v>174</v>
      </c>
      <c r="C40" s="78">
        <v>8234.51</v>
      </c>
      <c r="D40" s="77" t="s">
        <v>3</v>
      </c>
      <c r="E40" s="78">
        <v>20167.8</v>
      </c>
      <c r="F40" s="8"/>
      <c r="G40" s="8"/>
      <c r="H40" s="8"/>
    </row>
    <row r="41" spans="1:8" s="9" customFormat="1" x14ac:dyDescent="0.25">
      <c r="A41" s="83" t="s">
        <v>84</v>
      </c>
      <c r="B41" s="91" t="s">
        <v>102</v>
      </c>
      <c r="C41" s="92">
        <v>34985.839999999997</v>
      </c>
      <c r="D41" s="93" t="s">
        <v>2</v>
      </c>
      <c r="E41" s="94"/>
      <c r="F41" s="8"/>
      <c r="G41" s="8"/>
      <c r="H41" s="8"/>
    </row>
    <row r="42" spans="1:8" ht="42.75" outlineLevel="1" x14ac:dyDescent="0.25">
      <c r="A42" s="52">
        <v>5</v>
      </c>
      <c r="B42" s="87" t="s">
        <v>93</v>
      </c>
      <c r="C42" s="41">
        <f>SUM(C43:C95)</f>
        <v>1024302.2999999997</v>
      </c>
      <c r="D42" s="11"/>
      <c r="E42" s="11"/>
      <c r="F42" s="5"/>
      <c r="G42" s="5"/>
    </row>
    <row r="43" spans="1:8" outlineLevel="1" x14ac:dyDescent="0.25">
      <c r="A43" s="50" t="s">
        <v>29</v>
      </c>
      <c r="B43" s="77" t="s">
        <v>103</v>
      </c>
      <c r="C43" s="78">
        <v>2678.36</v>
      </c>
      <c r="D43" s="77" t="s">
        <v>77</v>
      </c>
      <c r="E43" s="78">
        <v>1</v>
      </c>
      <c r="F43" s="5"/>
      <c r="G43" s="5"/>
    </row>
    <row r="44" spans="1:8" outlineLevel="1" x14ac:dyDescent="0.25">
      <c r="A44" s="50" t="s">
        <v>30</v>
      </c>
      <c r="B44" s="77" t="s">
        <v>105</v>
      </c>
      <c r="C44" s="78">
        <v>3492.82</v>
      </c>
      <c r="D44" s="77" t="s">
        <v>3</v>
      </c>
      <c r="E44" s="78">
        <v>1.2</v>
      </c>
      <c r="F44" s="5"/>
      <c r="G44" s="5"/>
    </row>
    <row r="45" spans="1:8" ht="30" customHeight="1" outlineLevel="1" x14ac:dyDescent="0.25">
      <c r="A45" s="50" t="s">
        <v>31</v>
      </c>
      <c r="B45" s="77" t="s">
        <v>109</v>
      </c>
      <c r="C45" s="78">
        <v>6464.46</v>
      </c>
      <c r="D45" s="77" t="s">
        <v>77</v>
      </c>
      <c r="E45" s="78">
        <v>1</v>
      </c>
      <c r="F45" s="5"/>
      <c r="G45" s="5"/>
    </row>
    <row r="46" spans="1:8" outlineLevel="1" x14ac:dyDescent="0.25">
      <c r="A46" s="50" t="s">
        <v>32</v>
      </c>
      <c r="B46" s="77" t="s">
        <v>111</v>
      </c>
      <c r="C46" s="78">
        <v>31782.28</v>
      </c>
      <c r="D46" s="77" t="s">
        <v>3</v>
      </c>
      <c r="E46" s="78">
        <v>4.2</v>
      </c>
      <c r="F46" s="5"/>
      <c r="G46" s="5"/>
    </row>
    <row r="47" spans="1:8" outlineLevel="1" x14ac:dyDescent="0.25">
      <c r="A47" s="50" t="s">
        <v>33</v>
      </c>
      <c r="B47" s="77" t="s">
        <v>112</v>
      </c>
      <c r="C47" s="78">
        <v>30286.6</v>
      </c>
      <c r="D47" s="77" t="s">
        <v>77</v>
      </c>
      <c r="E47" s="78">
        <v>2</v>
      </c>
      <c r="F47" s="5"/>
      <c r="G47" s="5"/>
    </row>
    <row r="48" spans="1:8" outlineLevel="1" x14ac:dyDescent="0.25">
      <c r="A48" s="50" t="s">
        <v>34</v>
      </c>
      <c r="B48" s="77" t="s">
        <v>113</v>
      </c>
      <c r="C48" s="78">
        <v>18481.98</v>
      </c>
      <c r="D48" s="77" t="s">
        <v>71</v>
      </c>
      <c r="E48" s="78">
        <v>6</v>
      </c>
      <c r="F48" s="5"/>
      <c r="G48" s="5"/>
    </row>
    <row r="49" spans="1:7" outlineLevel="1" x14ac:dyDescent="0.25">
      <c r="A49" s="50" t="s">
        <v>35</v>
      </c>
      <c r="B49" s="77" t="s">
        <v>114</v>
      </c>
      <c r="C49" s="78">
        <v>1157.0999999999999</v>
      </c>
      <c r="D49" s="77" t="s">
        <v>63</v>
      </c>
      <c r="E49" s="78">
        <v>3</v>
      </c>
      <c r="F49" s="5"/>
      <c r="G49" s="5"/>
    </row>
    <row r="50" spans="1:7" outlineLevel="1" x14ac:dyDescent="0.25">
      <c r="A50" s="50" t="s">
        <v>36</v>
      </c>
      <c r="B50" s="77" t="s">
        <v>115</v>
      </c>
      <c r="C50" s="78">
        <v>8140.89</v>
      </c>
      <c r="D50" s="77" t="s">
        <v>63</v>
      </c>
      <c r="E50" s="78">
        <v>3</v>
      </c>
      <c r="F50" s="5"/>
      <c r="G50" s="5"/>
    </row>
    <row r="51" spans="1:7" outlineLevel="1" x14ac:dyDescent="0.25">
      <c r="A51" s="50" t="s">
        <v>37</v>
      </c>
      <c r="B51" s="77" t="s">
        <v>116</v>
      </c>
      <c r="C51" s="78">
        <v>30678.6</v>
      </c>
      <c r="D51" s="77" t="s">
        <v>71</v>
      </c>
      <c r="E51" s="78">
        <v>1</v>
      </c>
      <c r="F51" s="5"/>
      <c r="G51" s="5"/>
    </row>
    <row r="52" spans="1:7" outlineLevel="1" x14ac:dyDescent="0.25">
      <c r="A52" s="50" t="s">
        <v>38</v>
      </c>
      <c r="B52" s="77" t="s">
        <v>117</v>
      </c>
      <c r="C52" s="78">
        <v>12939.18</v>
      </c>
      <c r="D52" s="77" t="s">
        <v>71</v>
      </c>
      <c r="E52" s="78">
        <v>1</v>
      </c>
      <c r="F52" s="5"/>
      <c r="G52" s="5"/>
    </row>
    <row r="53" spans="1:7" outlineLevel="1" x14ac:dyDescent="0.25">
      <c r="A53" s="50" t="s">
        <v>39</v>
      </c>
      <c r="B53" s="77" t="s">
        <v>118</v>
      </c>
      <c r="C53" s="78">
        <v>6388.14</v>
      </c>
      <c r="D53" s="77" t="s">
        <v>63</v>
      </c>
      <c r="E53" s="78">
        <v>2</v>
      </c>
      <c r="F53" s="5"/>
      <c r="G53" s="5"/>
    </row>
    <row r="54" spans="1:7" outlineLevel="1" x14ac:dyDescent="0.25">
      <c r="A54" s="50" t="s">
        <v>59</v>
      </c>
      <c r="B54" s="77" t="s">
        <v>72</v>
      </c>
      <c r="C54" s="78">
        <v>1822.43</v>
      </c>
      <c r="D54" s="77" t="s">
        <v>63</v>
      </c>
      <c r="E54" s="78">
        <v>1</v>
      </c>
      <c r="F54" s="5"/>
      <c r="G54" s="5"/>
    </row>
    <row r="55" spans="1:7" outlineLevel="1" x14ac:dyDescent="0.25">
      <c r="A55" s="50" t="s">
        <v>60</v>
      </c>
      <c r="B55" s="77" t="s">
        <v>120</v>
      </c>
      <c r="C55" s="78">
        <v>7993.34</v>
      </c>
      <c r="D55" s="77" t="s">
        <v>63</v>
      </c>
      <c r="E55" s="78">
        <v>2</v>
      </c>
      <c r="F55" s="5"/>
      <c r="G55" s="5"/>
    </row>
    <row r="56" spans="1:7" outlineLevel="1" x14ac:dyDescent="0.25">
      <c r="A56" s="50" t="s">
        <v>179</v>
      </c>
      <c r="B56" s="77" t="s">
        <v>121</v>
      </c>
      <c r="C56" s="78">
        <v>3498.17</v>
      </c>
      <c r="D56" s="77" t="s">
        <v>63</v>
      </c>
      <c r="E56" s="78">
        <v>1</v>
      </c>
      <c r="F56" s="5"/>
      <c r="G56" s="5"/>
    </row>
    <row r="57" spans="1:7" outlineLevel="1" x14ac:dyDescent="0.25">
      <c r="A57" s="50" t="s">
        <v>180</v>
      </c>
      <c r="B57" s="77" t="s">
        <v>122</v>
      </c>
      <c r="C57" s="78">
        <v>43890</v>
      </c>
      <c r="D57" s="77" t="s">
        <v>77</v>
      </c>
      <c r="E57" s="78">
        <v>1</v>
      </c>
      <c r="F57" s="5"/>
      <c r="G57" s="5"/>
    </row>
    <row r="58" spans="1:7" outlineLevel="1" x14ac:dyDescent="0.25">
      <c r="A58" s="50" t="s">
        <v>181</v>
      </c>
      <c r="B58" s="77" t="s">
        <v>123</v>
      </c>
      <c r="C58" s="78">
        <v>18429.66</v>
      </c>
      <c r="D58" s="77" t="s">
        <v>63</v>
      </c>
      <c r="E58" s="78">
        <v>6</v>
      </c>
      <c r="F58" s="5"/>
      <c r="G58" s="5"/>
    </row>
    <row r="59" spans="1:7" outlineLevel="1" x14ac:dyDescent="0.25">
      <c r="A59" s="50" t="s">
        <v>182</v>
      </c>
      <c r="B59" s="77" t="s">
        <v>124</v>
      </c>
      <c r="C59" s="78">
        <v>3003.36</v>
      </c>
      <c r="D59" s="77" t="s">
        <v>63</v>
      </c>
      <c r="E59" s="78">
        <v>2</v>
      </c>
      <c r="F59" s="5"/>
      <c r="G59" s="5"/>
    </row>
    <row r="60" spans="1:7" outlineLevel="1" x14ac:dyDescent="0.25">
      <c r="A60" s="50" t="s">
        <v>183</v>
      </c>
      <c r="B60" s="77" t="s">
        <v>125</v>
      </c>
      <c r="C60" s="78">
        <v>16297.32</v>
      </c>
      <c r="D60" s="77" t="s">
        <v>3</v>
      </c>
      <c r="E60" s="78">
        <v>12144.05</v>
      </c>
      <c r="F60" s="5"/>
      <c r="G60" s="5"/>
    </row>
    <row r="61" spans="1:7" outlineLevel="1" x14ac:dyDescent="0.25">
      <c r="A61" s="50" t="s">
        <v>184</v>
      </c>
      <c r="B61" s="77" t="s">
        <v>126</v>
      </c>
      <c r="C61" s="78">
        <v>28739.119999999999</v>
      </c>
      <c r="D61" s="77" t="s">
        <v>3</v>
      </c>
      <c r="E61" s="78">
        <v>20167.8</v>
      </c>
      <c r="F61" s="5"/>
      <c r="G61" s="5"/>
    </row>
    <row r="62" spans="1:7" outlineLevel="1" x14ac:dyDescent="0.25">
      <c r="A62" s="50" t="s">
        <v>185</v>
      </c>
      <c r="B62" s="77" t="s">
        <v>129</v>
      </c>
      <c r="C62" s="78">
        <v>1228.67</v>
      </c>
      <c r="D62" s="77" t="s">
        <v>63</v>
      </c>
      <c r="E62" s="78">
        <v>1</v>
      </c>
      <c r="F62" s="5"/>
      <c r="G62" s="5"/>
    </row>
    <row r="63" spans="1:7" outlineLevel="1" x14ac:dyDescent="0.25">
      <c r="A63" s="50" t="s">
        <v>188</v>
      </c>
      <c r="B63" s="77" t="s">
        <v>130</v>
      </c>
      <c r="C63" s="78">
        <v>3014.61</v>
      </c>
      <c r="D63" s="77" t="s">
        <v>76</v>
      </c>
      <c r="E63" s="78">
        <v>1</v>
      </c>
      <c r="F63" s="5"/>
      <c r="G63" s="5"/>
    </row>
    <row r="64" spans="1:7" outlineLevel="1" x14ac:dyDescent="0.25">
      <c r="A64" s="50" t="s">
        <v>189</v>
      </c>
      <c r="B64" s="77" t="s">
        <v>65</v>
      </c>
      <c r="C64" s="78">
        <v>7657.95</v>
      </c>
      <c r="D64" s="77" t="s">
        <v>131</v>
      </c>
      <c r="E64" s="78">
        <v>5</v>
      </c>
      <c r="F64" s="5"/>
      <c r="G64" s="5"/>
    </row>
    <row r="65" spans="1:7" outlineLevel="1" x14ac:dyDescent="0.25">
      <c r="A65" s="50" t="s">
        <v>190</v>
      </c>
      <c r="B65" s="77" t="s">
        <v>73</v>
      </c>
      <c r="C65" s="78">
        <v>7459.45</v>
      </c>
      <c r="D65" s="77" t="s">
        <v>63</v>
      </c>
      <c r="E65" s="78">
        <v>5</v>
      </c>
      <c r="F65" s="5"/>
      <c r="G65" s="5"/>
    </row>
    <row r="66" spans="1:7" outlineLevel="1" x14ac:dyDescent="0.25">
      <c r="A66" s="50" t="s">
        <v>191</v>
      </c>
      <c r="B66" s="77" t="s">
        <v>134</v>
      </c>
      <c r="C66" s="78">
        <v>6623.86</v>
      </c>
      <c r="D66" s="77" t="s">
        <v>63</v>
      </c>
      <c r="E66" s="78">
        <v>2</v>
      </c>
      <c r="F66" s="5"/>
      <c r="G66" s="5"/>
    </row>
    <row r="67" spans="1:7" outlineLevel="1" x14ac:dyDescent="0.25">
      <c r="A67" s="50" t="s">
        <v>192</v>
      </c>
      <c r="B67" s="77" t="s">
        <v>68</v>
      </c>
      <c r="C67" s="78">
        <v>2869.97</v>
      </c>
      <c r="D67" s="77" t="s">
        <v>75</v>
      </c>
      <c r="E67" s="78">
        <v>1</v>
      </c>
      <c r="F67" s="5"/>
      <c r="G67" s="5"/>
    </row>
    <row r="68" spans="1:7" outlineLevel="1" x14ac:dyDescent="0.25">
      <c r="A68" s="50" t="s">
        <v>193</v>
      </c>
      <c r="B68" s="77" t="s">
        <v>135</v>
      </c>
      <c r="C68" s="78">
        <v>3886.89</v>
      </c>
      <c r="D68" s="77" t="s">
        <v>66</v>
      </c>
      <c r="E68" s="78">
        <v>3</v>
      </c>
      <c r="F68" s="5"/>
      <c r="G68" s="5"/>
    </row>
    <row r="69" spans="1:7" outlineLevel="1" x14ac:dyDescent="0.25">
      <c r="A69" s="50" t="s">
        <v>194</v>
      </c>
      <c r="B69" s="77" t="s">
        <v>69</v>
      </c>
      <c r="C69" s="78">
        <v>1627.54</v>
      </c>
      <c r="D69" s="77" t="s">
        <v>66</v>
      </c>
      <c r="E69" s="78">
        <v>1</v>
      </c>
      <c r="F69" s="5"/>
      <c r="G69" s="5"/>
    </row>
    <row r="70" spans="1:7" outlineLevel="1" x14ac:dyDescent="0.25">
      <c r="A70" s="50" t="s">
        <v>195</v>
      </c>
      <c r="B70" s="77" t="s">
        <v>136</v>
      </c>
      <c r="C70" s="78">
        <v>30380.13</v>
      </c>
      <c r="D70" s="77" t="s">
        <v>63</v>
      </c>
      <c r="E70" s="78">
        <v>11</v>
      </c>
      <c r="F70" s="5"/>
      <c r="G70" s="5"/>
    </row>
    <row r="71" spans="1:7" outlineLevel="1" x14ac:dyDescent="0.25">
      <c r="A71" s="50" t="s">
        <v>196</v>
      </c>
      <c r="B71" s="77" t="s">
        <v>74</v>
      </c>
      <c r="C71" s="78">
        <v>5978.9</v>
      </c>
      <c r="D71" s="77" t="s">
        <v>63</v>
      </c>
      <c r="E71" s="78">
        <v>5</v>
      </c>
      <c r="F71" s="5"/>
      <c r="G71" s="5"/>
    </row>
    <row r="72" spans="1:7" outlineLevel="1" x14ac:dyDescent="0.25">
      <c r="A72" s="50" t="s">
        <v>197</v>
      </c>
      <c r="B72" s="77" t="s">
        <v>137</v>
      </c>
      <c r="C72" s="78">
        <v>4743.3900000000003</v>
      </c>
      <c r="D72" s="77" t="s">
        <v>63</v>
      </c>
      <c r="E72" s="78">
        <v>1</v>
      </c>
      <c r="F72" s="5"/>
      <c r="G72" s="5"/>
    </row>
    <row r="73" spans="1:7" outlineLevel="1" x14ac:dyDescent="0.25">
      <c r="A73" s="50" t="s">
        <v>198</v>
      </c>
      <c r="B73" s="77" t="s">
        <v>138</v>
      </c>
      <c r="C73" s="78">
        <v>12055.92</v>
      </c>
      <c r="D73" s="77" t="s">
        <v>67</v>
      </c>
      <c r="E73" s="78">
        <v>1</v>
      </c>
      <c r="F73" s="5"/>
      <c r="G73" s="5"/>
    </row>
    <row r="74" spans="1:7" outlineLevel="1" x14ac:dyDescent="0.25">
      <c r="A74" s="50" t="s">
        <v>199</v>
      </c>
      <c r="B74" s="77" t="s">
        <v>140</v>
      </c>
      <c r="C74" s="78">
        <v>4712.12</v>
      </c>
      <c r="D74" s="77" t="s">
        <v>66</v>
      </c>
      <c r="E74" s="78">
        <v>2</v>
      </c>
      <c r="F74" s="5"/>
      <c r="G74" s="5"/>
    </row>
    <row r="75" spans="1:7" outlineLevel="1" x14ac:dyDescent="0.25">
      <c r="A75" s="50" t="s">
        <v>200</v>
      </c>
      <c r="B75" s="77" t="s">
        <v>141</v>
      </c>
      <c r="C75" s="78">
        <v>66079.289999999994</v>
      </c>
      <c r="D75" s="77" t="s">
        <v>64</v>
      </c>
      <c r="E75" s="78">
        <v>1</v>
      </c>
      <c r="F75" s="5"/>
      <c r="G75" s="5"/>
    </row>
    <row r="76" spans="1:7" outlineLevel="1" x14ac:dyDescent="0.25">
      <c r="A76" s="50" t="s">
        <v>201</v>
      </c>
      <c r="B76" s="77" t="s">
        <v>142</v>
      </c>
      <c r="C76" s="78">
        <v>1739.74</v>
      </c>
      <c r="D76" s="77" t="s">
        <v>63</v>
      </c>
      <c r="E76" s="78">
        <v>2</v>
      </c>
      <c r="F76" s="5"/>
      <c r="G76" s="5"/>
    </row>
    <row r="77" spans="1:7" outlineLevel="1" x14ac:dyDescent="0.25">
      <c r="A77" s="50" t="s">
        <v>202</v>
      </c>
      <c r="B77" s="77" t="s">
        <v>70</v>
      </c>
      <c r="C77" s="78">
        <v>1840.49</v>
      </c>
      <c r="D77" s="77" t="s">
        <v>63</v>
      </c>
      <c r="E77" s="78">
        <v>1</v>
      </c>
      <c r="F77" s="5"/>
      <c r="G77" s="5"/>
    </row>
    <row r="78" spans="1:7" outlineLevel="1" x14ac:dyDescent="0.25">
      <c r="A78" s="50" t="s">
        <v>203</v>
      </c>
      <c r="B78" s="77" t="s">
        <v>143</v>
      </c>
      <c r="C78" s="78">
        <v>13124.04</v>
      </c>
      <c r="D78" s="77" t="s">
        <v>63</v>
      </c>
      <c r="E78" s="78">
        <v>1</v>
      </c>
      <c r="F78" s="5"/>
      <c r="G78" s="5"/>
    </row>
    <row r="79" spans="1:7" outlineLevel="1" x14ac:dyDescent="0.25">
      <c r="A79" s="50" t="s">
        <v>204</v>
      </c>
      <c r="B79" s="77" t="s">
        <v>144</v>
      </c>
      <c r="C79" s="78">
        <v>22239.97</v>
      </c>
      <c r="D79" s="77" t="s">
        <v>67</v>
      </c>
      <c r="E79" s="78">
        <v>1</v>
      </c>
      <c r="F79" s="5"/>
      <c r="G79" s="5"/>
    </row>
    <row r="80" spans="1:7" outlineLevel="1" x14ac:dyDescent="0.25">
      <c r="A80" s="50" t="s">
        <v>205</v>
      </c>
      <c r="B80" s="77" t="s">
        <v>145</v>
      </c>
      <c r="C80" s="78">
        <v>165060.47</v>
      </c>
      <c r="D80" s="77" t="s">
        <v>77</v>
      </c>
      <c r="E80" s="78">
        <v>1</v>
      </c>
      <c r="F80" s="5"/>
      <c r="G80" s="5"/>
    </row>
    <row r="81" spans="1:7" outlineLevel="1" x14ac:dyDescent="0.25">
      <c r="A81" s="50" t="s">
        <v>206</v>
      </c>
      <c r="B81" s="77" t="s">
        <v>146</v>
      </c>
      <c r="C81" s="78">
        <v>188306.05</v>
      </c>
      <c r="D81" s="77" t="s">
        <v>77</v>
      </c>
      <c r="E81" s="78">
        <v>1</v>
      </c>
      <c r="F81" s="5"/>
      <c r="G81" s="5"/>
    </row>
    <row r="82" spans="1:7" outlineLevel="1" x14ac:dyDescent="0.25">
      <c r="A82" s="50" t="s">
        <v>207</v>
      </c>
      <c r="B82" s="77" t="s">
        <v>147</v>
      </c>
      <c r="C82" s="78">
        <v>2209.54</v>
      </c>
      <c r="D82" s="77" t="s">
        <v>66</v>
      </c>
      <c r="E82" s="78">
        <v>2</v>
      </c>
      <c r="F82" s="5"/>
      <c r="G82" s="5"/>
    </row>
    <row r="83" spans="1:7" outlineLevel="1" x14ac:dyDescent="0.25">
      <c r="A83" s="50" t="s">
        <v>208</v>
      </c>
      <c r="B83" s="77" t="s">
        <v>148</v>
      </c>
      <c r="C83" s="78">
        <v>4890.2299999999996</v>
      </c>
      <c r="D83" s="77" t="s">
        <v>63</v>
      </c>
      <c r="E83" s="78">
        <v>1</v>
      </c>
      <c r="F83" s="5"/>
      <c r="G83" s="5"/>
    </row>
    <row r="84" spans="1:7" outlineLevel="1" x14ac:dyDescent="0.25">
      <c r="A84" s="50" t="s">
        <v>209</v>
      </c>
      <c r="B84" s="77" t="s">
        <v>149</v>
      </c>
      <c r="C84" s="78">
        <v>17031.439999999999</v>
      </c>
      <c r="D84" s="77" t="s">
        <v>67</v>
      </c>
      <c r="E84" s="78">
        <v>1</v>
      </c>
      <c r="F84" s="5"/>
      <c r="G84" s="5"/>
    </row>
    <row r="85" spans="1:7" outlineLevel="1" x14ac:dyDescent="0.25">
      <c r="A85" s="50" t="s">
        <v>210</v>
      </c>
      <c r="B85" s="77" t="s">
        <v>150</v>
      </c>
      <c r="C85" s="78">
        <v>6982.09</v>
      </c>
      <c r="D85" s="77" t="s">
        <v>71</v>
      </c>
      <c r="E85" s="78">
        <v>1</v>
      </c>
      <c r="F85" s="5"/>
      <c r="G85" s="5"/>
    </row>
    <row r="86" spans="1:7" outlineLevel="1" x14ac:dyDescent="0.25">
      <c r="A86" s="50" t="s">
        <v>211</v>
      </c>
      <c r="B86" s="77" t="s">
        <v>151</v>
      </c>
      <c r="C86" s="78">
        <v>8403.7999999999993</v>
      </c>
      <c r="D86" s="77" t="s">
        <v>63</v>
      </c>
      <c r="E86" s="78">
        <v>2</v>
      </c>
      <c r="F86" s="5"/>
      <c r="G86" s="5"/>
    </row>
    <row r="87" spans="1:7" outlineLevel="1" x14ac:dyDescent="0.25">
      <c r="A87" s="50" t="s">
        <v>212</v>
      </c>
      <c r="B87" s="77" t="s">
        <v>152</v>
      </c>
      <c r="C87" s="78">
        <v>19897.86</v>
      </c>
      <c r="D87" s="77" t="s">
        <v>66</v>
      </c>
      <c r="E87" s="78">
        <v>3</v>
      </c>
      <c r="F87" s="5"/>
      <c r="G87" s="5"/>
    </row>
    <row r="88" spans="1:7" outlineLevel="1" x14ac:dyDescent="0.25">
      <c r="A88" s="50" t="s">
        <v>213</v>
      </c>
      <c r="B88" s="77" t="s">
        <v>163</v>
      </c>
      <c r="C88" s="78">
        <v>1140.77</v>
      </c>
      <c r="D88" s="77" t="s">
        <v>63</v>
      </c>
      <c r="E88" s="78">
        <v>1</v>
      </c>
      <c r="F88" s="5"/>
      <c r="G88" s="5"/>
    </row>
    <row r="89" spans="1:7" outlineLevel="1" x14ac:dyDescent="0.25">
      <c r="A89" s="50" t="s">
        <v>214</v>
      </c>
      <c r="B89" s="77" t="s">
        <v>164</v>
      </c>
      <c r="C89" s="78">
        <v>2341.2600000000002</v>
      </c>
      <c r="D89" s="77" t="s">
        <v>63</v>
      </c>
      <c r="E89" s="78">
        <v>2</v>
      </c>
      <c r="F89" s="5"/>
      <c r="G89" s="5"/>
    </row>
    <row r="90" spans="1:7" outlineLevel="1" x14ac:dyDescent="0.25">
      <c r="A90" s="50" t="s">
        <v>215</v>
      </c>
      <c r="B90" s="77" t="s">
        <v>165</v>
      </c>
      <c r="C90" s="78">
        <v>5160.37</v>
      </c>
      <c r="D90" s="77" t="s">
        <v>63</v>
      </c>
      <c r="E90" s="78">
        <v>1.6</v>
      </c>
      <c r="F90" s="5"/>
      <c r="G90" s="5"/>
    </row>
    <row r="91" spans="1:7" outlineLevel="1" x14ac:dyDescent="0.25">
      <c r="A91" s="50" t="s">
        <v>216</v>
      </c>
      <c r="B91" s="77" t="s">
        <v>166</v>
      </c>
      <c r="C91" s="78">
        <v>26659.15</v>
      </c>
      <c r="D91" s="77" t="s">
        <v>71</v>
      </c>
      <c r="E91" s="78">
        <v>1</v>
      </c>
      <c r="F91" s="5"/>
      <c r="G91" s="5"/>
    </row>
    <row r="92" spans="1:7" outlineLevel="1" x14ac:dyDescent="0.25">
      <c r="A92" s="50" t="s">
        <v>217</v>
      </c>
      <c r="B92" s="77" t="s">
        <v>167</v>
      </c>
      <c r="C92" s="78">
        <v>17340.48</v>
      </c>
      <c r="D92" s="77" t="s">
        <v>64</v>
      </c>
      <c r="E92" s="78">
        <v>1</v>
      </c>
      <c r="F92" s="5"/>
      <c r="G92" s="5"/>
    </row>
    <row r="93" spans="1:7" outlineLevel="1" x14ac:dyDescent="0.25">
      <c r="A93" s="50" t="s">
        <v>218</v>
      </c>
      <c r="B93" s="77" t="s">
        <v>171</v>
      </c>
      <c r="C93" s="78">
        <v>40235.629999999997</v>
      </c>
      <c r="D93" s="77" t="s">
        <v>64</v>
      </c>
      <c r="E93" s="78">
        <v>1</v>
      </c>
      <c r="F93" s="5"/>
      <c r="G93" s="5"/>
    </row>
    <row r="94" spans="1:7" outlineLevel="1" x14ac:dyDescent="0.25">
      <c r="A94" s="50" t="s">
        <v>219</v>
      </c>
      <c r="B94" s="77" t="s">
        <v>172</v>
      </c>
      <c r="C94" s="78">
        <v>11701.35</v>
      </c>
      <c r="D94" s="77" t="s">
        <v>78</v>
      </c>
      <c r="E94" s="78">
        <v>3</v>
      </c>
      <c r="F94" s="5"/>
      <c r="G94" s="5"/>
    </row>
    <row r="95" spans="1:7" outlineLevel="1" x14ac:dyDescent="0.25">
      <c r="A95" s="50" t="s">
        <v>220</v>
      </c>
      <c r="B95" s="77" t="s">
        <v>175</v>
      </c>
      <c r="C95" s="78">
        <v>33515.07</v>
      </c>
      <c r="D95" s="77" t="s">
        <v>66</v>
      </c>
      <c r="E95" s="78">
        <v>5.5</v>
      </c>
      <c r="F95" s="5"/>
      <c r="G95" s="5"/>
    </row>
    <row r="96" spans="1:7" s="16" customFormat="1" ht="28.5" outlineLevel="2" x14ac:dyDescent="0.25">
      <c r="A96" s="66">
        <v>6</v>
      </c>
      <c r="B96" s="3" t="s">
        <v>49</v>
      </c>
      <c r="C96" s="42"/>
      <c r="D96" s="15"/>
      <c r="E96" s="15"/>
    </row>
    <row r="97" spans="1:8" s="16" customFormat="1" ht="28.5" outlineLevel="2" x14ac:dyDescent="0.25">
      <c r="A97" s="67">
        <v>7</v>
      </c>
      <c r="B97" s="3" t="s">
        <v>50</v>
      </c>
      <c r="C97" s="42"/>
      <c r="D97" s="15"/>
      <c r="E97" s="65"/>
    </row>
    <row r="98" spans="1:8" s="16" customFormat="1" outlineLevel="2" x14ac:dyDescent="0.25">
      <c r="A98" s="67">
        <v>8</v>
      </c>
      <c r="B98" s="70" t="s">
        <v>51</v>
      </c>
      <c r="C98" s="71"/>
      <c r="D98" s="72"/>
      <c r="E98" s="72"/>
    </row>
    <row r="99" spans="1:8" s="16" customFormat="1" ht="28.5" outlineLevel="2" x14ac:dyDescent="0.25">
      <c r="A99" s="67">
        <v>9</v>
      </c>
      <c r="B99" s="3" t="s">
        <v>52</v>
      </c>
      <c r="C99" s="42">
        <f>SUM(C100:C102)</f>
        <v>13155.75</v>
      </c>
      <c r="D99" s="15"/>
      <c r="E99" s="15"/>
    </row>
    <row r="100" spans="1:8" s="9" customFormat="1" x14ac:dyDescent="0.25">
      <c r="A100" s="68" t="s">
        <v>94</v>
      </c>
      <c r="B100" s="77" t="s">
        <v>170</v>
      </c>
      <c r="C100" s="78">
        <v>6710.13</v>
      </c>
      <c r="D100" s="77" t="s">
        <v>66</v>
      </c>
      <c r="E100" s="78">
        <v>9</v>
      </c>
      <c r="F100" s="8"/>
      <c r="G100" s="8"/>
      <c r="H100" s="8"/>
    </row>
    <row r="101" spans="1:8" s="9" customFormat="1" x14ac:dyDescent="0.25">
      <c r="A101" s="68" t="s">
        <v>95</v>
      </c>
      <c r="B101" s="77" t="s">
        <v>170</v>
      </c>
      <c r="C101" s="78">
        <v>6445.62</v>
      </c>
      <c r="D101" s="77" t="s">
        <v>63</v>
      </c>
      <c r="E101" s="78">
        <v>6</v>
      </c>
      <c r="F101" s="8"/>
      <c r="G101" s="8"/>
      <c r="H101" s="8"/>
    </row>
    <row r="102" spans="1:8" s="9" customFormat="1" x14ac:dyDescent="0.25">
      <c r="A102" s="68" t="s">
        <v>96</v>
      </c>
      <c r="B102" s="12"/>
      <c r="C102" s="13"/>
      <c r="D102" s="14"/>
      <c r="E102" s="14"/>
      <c r="F102" s="8"/>
      <c r="G102" s="8"/>
      <c r="H102" s="8"/>
    </row>
    <row r="103" spans="1:8" s="16" customFormat="1" ht="28.5" outlineLevel="2" x14ac:dyDescent="0.25">
      <c r="A103" s="67">
        <v>10</v>
      </c>
      <c r="B103" s="3" t="s">
        <v>53</v>
      </c>
      <c r="C103" s="42">
        <f>SUM(C104:C105)</f>
        <v>13109.07</v>
      </c>
      <c r="D103" s="15"/>
      <c r="E103" s="15"/>
    </row>
    <row r="104" spans="1:8" s="9" customFormat="1" x14ac:dyDescent="0.25">
      <c r="A104" s="83" t="s">
        <v>40</v>
      </c>
      <c r="B104" s="77" t="s">
        <v>155</v>
      </c>
      <c r="C104" s="78">
        <v>6721.93</v>
      </c>
      <c r="D104" s="77" t="s">
        <v>3</v>
      </c>
      <c r="E104" s="78">
        <v>20167.8</v>
      </c>
      <c r="F104" s="8"/>
      <c r="G104" s="8"/>
      <c r="H104" s="8"/>
    </row>
    <row r="105" spans="1:8" s="9" customFormat="1" x14ac:dyDescent="0.25">
      <c r="A105" s="83" t="s">
        <v>61</v>
      </c>
      <c r="B105" s="77" t="s">
        <v>156</v>
      </c>
      <c r="C105" s="78">
        <v>6387.14</v>
      </c>
      <c r="D105" s="77" t="s">
        <v>3</v>
      </c>
      <c r="E105" s="78">
        <v>20167.8</v>
      </c>
      <c r="F105" s="8"/>
      <c r="G105" s="8"/>
      <c r="H105" s="8"/>
    </row>
    <row r="106" spans="1:8" s="16" customFormat="1" ht="28.5" outlineLevel="2" x14ac:dyDescent="0.25">
      <c r="A106" s="53">
        <v>11</v>
      </c>
      <c r="B106" s="17" t="s">
        <v>54</v>
      </c>
      <c r="C106" s="42">
        <f>SUM(C107:C108)</f>
        <v>49745.899999999994</v>
      </c>
      <c r="D106" s="15"/>
      <c r="E106" s="15"/>
    </row>
    <row r="107" spans="1:8" s="9" customFormat="1" x14ac:dyDescent="0.25">
      <c r="A107" s="83" t="s">
        <v>41</v>
      </c>
      <c r="B107" s="77" t="s">
        <v>153</v>
      </c>
      <c r="C107" s="78">
        <v>22856.17</v>
      </c>
      <c r="D107" s="77" t="s">
        <v>3</v>
      </c>
      <c r="E107" s="78">
        <v>20167.8</v>
      </c>
      <c r="F107" s="8"/>
      <c r="G107" s="8"/>
      <c r="H107" s="8"/>
    </row>
    <row r="108" spans="1:8" s="9" customFormat="1" x14ac:dyDescent="0.25">
      <c r="A108" s="83" t="s">
        <v>85</v>
      </c>
      <c r="B108" s="77" t="s">
        <v>154</v>
      </c>
      <c r="C108" s="78">
        <v>26889.73</v>
      </c>
      <c r="D108" s="77" t="s">
        <v>3</v>
      </c>
      <c r="E108" s="78">
        <v>20167.8</v>
      </c>
      <c r="F108" s="8"/>
      <c r="G108" s="8"/>
      <c r="H108" s="8"/>
    </row>
    <row r="109" spans="1:8" s="16" customFormat="1" ht="28.5" outlineLevel="2" x14ac:dyDescent="0.25">
      <c r="A109" s="53">
        <v>12</v>
      </c>
      <c r="B109" s="3" t="s">
        <v>55</v>
      </c>
      <c r="C109" s="42">
        <f>SUM(C110:C111)</f>
        <v>4137</v>
      </c>
      <c r="D109" s="15"/>
      <c r="E109" s="15"/>
    </row>
    <row r="110" spans="1:8" s="9" customFormat="1" x14ac:dyDescent="0.25">
      <c r="A110" s="58" t="s">
        <v>42</v>
      </c>
      <c r="B110" s="77" t="s">
        <v>110</v>
      </c>
      <c r="C110" s="78">
        <v>4137</v>
      </c>
      <c r="D110" s="77" t="s">
        <v>3</v>
      </c>
      <c r="E110" s="78">
        <v>1182</v>
      </c>
      <c r="F110" s="8"/>
      <c r="G110" s="8"/>
      <c r="H110" s="8"/>
    </row>
    <row r="111" spans="1:8" s="9" customFormat="1" x14ac:dyDescent="0.25">
      <c r="A111" s="58" t="s">
        <v>86</v>
      </c>
      <c r="B111" s="6"/>
      <c r="C111" s="40"/>
      <c r="D111" s="31"/>
      <c r="E111" s="7"/>
      <c r="F111" s="8"/>
      <c r="G111" s="8"/>
      <c r="H111" s="8"/>
    </row>
    <row r="112" spans="1:8" s="16" customFormat="1" ht="57" outlineLevel="2" x14ac:dyDescent="0.25">
      <c r="A112" s="53">
        <v>13</v>
      </c>
      <c r="B112" s="3" t="s">
        <v>56</v>
      </c>
      <c r="C112" s="42">
        <f>SUM(C113:C121)</f>
        <v>182074.90999999997</v>
      </c>
      <c r="D112" s="15"/>
      <c r="E112" s="15"/>
    </row>
    <row r="113" spans="1:8" s="9" customFormat="1" x14ac:dyDescent="0.25">
      <c r="A113" s="83" t="s">
        <v>43</v>
      </c>
      <c r="B113" s="77" t="s">
        <v>104</v>
      </c>
      <c r="C113" s="78">
        <v>4061.98</v>
      </c>
      <c r="D113" s="77" t="s">
        <v>63</v>
      </c>
      <c r="E113" s="78">
        <v>2</v>
      </c>
      <c r="F113" s="8"/>
      <c r="G113" s="8"/>
      <c r="H113" s="8"/>
    </row>
    <row r="114" spans="1:8" s="9" customFormat="1" x14ac:dyDescent="0.25">
      <c r="A114" s="83" t="s">
        <v>58</v>
      </c>
      <c r="B114" s="77" t="s">
        <v>108</v>
      </c>
      <c r="C114" s="78">
        <v>10585.92</v>
      </c>
      <c r="D114" s="77" t="s">
        <v>64</v>
      </c>
      <c r="E114" s="78">
        <v>1</v>
      </c>
      <c r="F114" s="8"/>
      <c r="G114" s="8"/>
      <c r="H114" s="8"/>
    </row>
    <row r="115" spans="1:8" s="9" customFormat="1" x14ac:dyDescent="0.25">
      <c r="A115" s="83" t="s">
        <v>97</v>
      </c>
      <c r="B115" s="77" t="s">
        <v>119</v>
      </c>
      <c r="C115" s="78">
        <v>3126</v>
      </c>
      <c r="D115" s="77" t="s">
        <v>63</v>
      </c>
      <c r="E115" s="78">
        <v>1</v>
      </c>
      <c r="F115" s="8"/>
      <c r="G115" s="8"/>
      <c r="H115" s="8"/>
    </row>
    <row r="116" spans="1:8" s="9" customFormat="1" x14ac:dyDescent="0.25">
      <c r="A116" s="83" t="s">
        <v>98</v>
      </c>
      <c r="B116" s="77" t="s">
        <v>127</v>
      </c>
      <c r="C116" s="78">
        <v>336.8</v>
      </c>
      <c r="D116" s="77" t="s">
        <v>3</v>
      </c>
      <c r="E116" s="78">
        <v>20167.8</v>
      </c>
      <c r="F116" s="8"/>
      <c r="G116" s="8"/>
      <c r="H116" s="8"/>
    </row>
    <row r="117" spans="1:8" s="9" customFormat="1" x14ac:dyDescent="0.25">
      <c r="A117" s="83" t="s">
        <v>176</v>
      </c>
      <c r="B117" s="77" t="s">
        <v>128</v>
      </c>
      <c r="C117" s="78">
        <v>336.8</v>
      </c>
      <c r="D117" s="77" t="s">
        <v>3</v>
      </c>
      <c r="E117" s="78">
        <v>20167.8</v>
      </c>
      <c r="F117" s="8"/>
      <c r="G117" s="8"/>
      <c r="H117" s="8"/>
    </row>
    <row r="118" spans="1:8" s="9" customFormat="1" x14ac:dyDescent="0.25">
      <c r="A118" s="83" t="s">
        <v>177</v>
      </c>
      <c r="B118" s="77" t="s">
        <v>139</v>
      </c>
      <c r="C118" s="78">
        <v>16067.67</v>
      </c>
      <c r="D118" s="77" t="s">
        <v>64</v>
      </c>
      <c r="E118" s="78">
        <v>1</v>
      </c>
      <c r="F118" s="8"/>
      <c r="G118" s="8"/>
      <c r="H118" s="8"/>
    </row>
    <row r="119" spans="1:8" s="9" customFormat="1" x14ac:dyDescent="0.25">
      <c r="A119" s="83" t="s">
        <v>178</v>
      </c>
      <c r="B119" s="77" t="s">
        <v>159</v>
      </c>
      <c r="C119" s="78">
        <v>70754.7</v>
      </c>
      <c r="D119" s="77" t="s">
        <v>3</v>
      </c>
      <c r="E119" s="78">
        <v>20167.8</v>
      </c>
      <c r="F119" s="8"/>
      <c r="G119" s="8"/>
      <c r="H119" s="8"/>
    </row>
    <row r="120" spans="1:8" s="9" customFormat="1" x14ac:dyDescent="0.25">
      <c r="A120" s="83" t="s">
        <v>186</v>
      </c>
      <c r="B120" s="77" t="s">
        <v>160</v>
      </c>
      <c r="C120" s="78">
        <v>76805.039999999994</v>
      </c>
      <c r="D120" s="77" t="s">
        <v>3</v>
      </c>
      <c r="E120" s="78">
        <v>20167.8</v>
      </c>
      <c r="F120" s="8"/>
      <c r="G120" s="8"/>
      <c r="H120" s="8"/>
    </row>
    <row r="121" spans="1:8" s="9" customFormat="1" x14ac:dyDescent="0.25">
      <c r="A121" s="83" t="s">
        <v>187</v>
      </c>
      <c r="B121" s="84"/>
      <c r="C121" s="85"/>
      <c r="D121" s="86"/>
      <c r="E121" s="7"/>
      <c r="F121" s="8"/>
      <c r="G121" s="8"/>
      <c r="H121" s="8"/>
    </row>
    <row r="122" spans="1:8" s="16" customFormat="1" outlineLevel="2" x14ac:dyDescent="0.25">
      <c r="A122" s="59" t="s">
        <v>99</v>
      </c>
      <c r="B122" s="18" t="s">
        <v>57</v>
      </c>
      <c r="C122" s="43">
        <f>SUM(C123:C123)</f>
        <v>0</v>
      </c>
      <c r="D122" s="32"/>
      <c r="E122" s="19"/>
    </row>
    <row r="123" spans="1:8" s="16" customFormat="1" ht="27" customHeight="1" outlineLevel="2" x14ac:dyDescent="0.25">
      <c r="A123" s="54" t="s">
        <v>44</v>
      </c>
      <c r="B123" s="61"/>
      <c r="C123" s="74"/>
      <c r="D123" s="75"/>
      <c r="E123" s="76"/>
    </row>
    <row r="124" spans="1:8" s="16" customFormat="1" outlineLevel="2" x14ac:dyDescent="0.25">
      <c r="A124" s="62" t="s">
        <v>100</v>
      </c>
      <c r="B124" s="63" t="s">
        <v>11</v>
      </c>
      <c r="C124" s="96">
        <f>C25+C28+C31+C32+C42+C96+C97+C98+C99+C103+C106+C109+C112+C122</f>
        <v>1676310.7199999995</v>
      </c>
      <c r="D124" s="64"/>
      <c r="E124" s="64"/>
      <c r="F124" s="20"/>
    </row>
    <row r="125" spans="1:8" s="57" customFormat="1" outlineLevel="2" x14ac:dyDescent="0.25">
      <c r="A125" s="59" t="s">
        <v>101</v>
      </c>
      <c r="B125" s="55" t="s">
        <v>12</v>
      </c>
      <c r="C125" s="97">
        <f>C124*1.2</f>
        <v>2011572.8639999994</v>
      </c>
      <c r="D125" s="56" t="s">
        <v>2</v>
      </c>
      <c r="E125" s="56"/>
    </row>
    <row r="126" spans="1:8" s="16" customFormat="1" outlineLevel="2" x14ac:dyDescent="0.25">
      <c r="A126" s="51"/>
      <c r="B126" s="21"/>
      <c r="C126" s="44"/>
      <c r="D126" s="22"/>
      <c r="E126" s="22"/>
    </row>
    <row r="127" spans="1:8" x14ac:dyDescent="0.25">
      <c r="B127" s="1"/>
      <c r="C127" s="45"/>
      <c r="D127" s="33"/>
      <c r="E127" s="33"/>
    </row>
    <row r="128" spans="1:8" x14ac:dyDescent="0.25">
      <c r="B128" s="1"/>
      <c r="C128" s="33"/>
      <c r="D128" s="33"/>
      <c r="E128" s="33"/>
    </row>
    <row r="129" spans="1:6" s="16" customFormat="1" outlineLevel="2" x14ac:dyDescent="0.25">
      <c r="A129" s="51"/>
    </row>
    <row r="130" spans="1:6" x14ac:dyDescent="0.25">
      <c r="B130" s="1"/>
      <c r="C130" s="1"/>
      <c r="D130" s="1"/>
      <c r="E130" s="1"/>
      <c r="F130" s="5"/>
    </row>
    <row r="131" spans="1:6" ht="16.5" customHeight="1" x14ac:dyDescent="0.25">
      <c r="B131" s="1"/>
      <c r="C131" s="1"/>
      <c r="D131" s="1"/>
      <c r="E131" s="1"/>
    </row>
    <row r="132" spans="1:6" x14ac:dyDescent="0.25">
      <c r="B132" s="23"/>
      <c r="C132" s="46"/>
      <c r="D132" s="24"/>
      <c r="E132" s="24"/>
    </row>
    <row r="133" spans="1:6" x14ac:dyDescent="0.25">
      <c r="B133" s="23"/>
      <c r="C133" s="46"/>
      <c r="D133" s="34"/>
      <c r="E133" s="24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2025-03-31T06:39:10Z</dcterms:modified>
</cp:coreProperties>
</file>