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0" windowWidth="24240" windowHeight="11730"/>
  </bookViews>
  <sheets>
    <sheet name="2024" sheetId="12" r:id="rId1"/>
  </sheets>
  <definedNames>
    <definedName name="_xlnm.Print_Area" localSheetId="0">'2024'!$A$1:$E$131</definedName>
  </definedNames>
  <calcPr calcId="144525"/>
</workbook>
</file>

<file path=xl/calcChain.xml><?xml version="1.0" encoding="utf-8"?>
<calcChain xmlns="http://schemas.openxmlformats.org/spreadsheetml/2006/main">
  <c r="D20" i="12" l="1"/>
  <c r="C40" i="12"/>
  <c r="D16" i="12" l="1"/>
  <c r="C125" i="12" l="1"/>
  <c r="C123" i="12" l="1"/>
  <c r="C113" i="12"/>
  <c r="C106" i="12"/>
  <c r="D13" i="12"/>
  <c r="D9" i="12"/>
  <c r="D17" i="12" l="1"/>
  <c r="C24" i="12"/>
  <c r="C27" i="12" l="1"/>
  <c r="C31" i="12" l="1"/>
  <c r="C102" i="12" l="1"/>
  <c r="C110" i="12" l="1"/>
  <c r="C116" i="12" l="1"/>
  <c r="C130" i="12" s="1"/>
  <c r="C131" i="12" l="1"/>
  <c r="D18" i="12" s="1"/>
  <c r="D19" i="12" l="1"/>
</calcChain>
</file>

<file path=xl/sharedStrings.xml><?xml version="1.0" encoding="utf-8"?>
<sst xmlns="http://schemas.openxmlformats.org/spreadsheetml/2006/main" count="319" uniqueCount="241">
  <si>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</si>
  <si>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</si>
  <si>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</si>
  <si>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</si>
  <si>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</si>
  <si>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</si>
  <si>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</si>
  <si>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</si>
  <si>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</si>
  <si>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</si>
  <si>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</si>
  <si>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</si>
  <si>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</si>
  <si>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</si>
  <si>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</si>
  <si>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</si>
  <si>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</si>
  <si>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</si>
  <si>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</si>
  <si>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</si>
  <si>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</si>
  <si>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</si>
  <si>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</si>
  <si>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</si>
  <si>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</si>
  <si>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</si>
  <si>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</si>
  <si>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</si>
  <si>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</si>
  <si>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</si>
  <si>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</si>
  <si>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</si>
  <si>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</si>
  <si>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</si>
  <si>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</si>
  <si>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</si>
  <si>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5.8</t>
  </si>
  <si>
    <t>11.1</t>
  </si>
  <si>
    <t>12.1</t>
  </si>
  <si>
    <t>13.1</t>
  </si>
  <si>
    <t>14.1</t>
  </si>
  <si>
    <t>14.2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</si>
  <si>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</si>
  <si>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</si>
  <si>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</si>
  <si>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</si>
  <si>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</si>
  <si>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</si>
  <si>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</si>
  <si>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</si>
  <si>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</si>
  <si>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</si>
  <si>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</si>
  <si>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</si>
  <si>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</si>
  <si>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</si>
  <si>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7.1</t>
  </si>
  <si>
    <t>г. Чита ул.Столярова , д.38</t>
  </si>
  <si>
    <t>шт.</t>
  </si>
  <si>
    <t>дом</t>
  </si>
  <si>
    <t>м</t>
  </si>
  <si>
    <t>стояк</t>
  </si>
  <si>
    <t>узел</t>
  </si>
  <si>
    <t>Осмотр подвала</t>
  </si>
  <si>
    <t>Регулировка теплоносителя</t>
  </si>
  <si>
    <t>1 стояк</t>
  </si>
  <si>
    <t>замер</t>
  </si>
  <si>
    <t>м3</t>
  </si>
  <si>
    <t>Расходы по снятию показаний с ИПУ по электроэнергии</t>
  </si>
  <si>
    <t>кол-во показаний</t>
  </si>
  <si>
    <t>Исполнение заявок не связанных с ремонтом</t>
  </si>
  <si>
    <t>подвал</t>
  </si>
  <si>
    <t>Осмотр сантехнического оборудования</t>
  </si>
  <si>
    <t>Отключение отопления</t>
  </si>
  <si>
    <t>Очистка канализационной сети</t>
  </si>
  <si>
    <t>Перезапуск (удаление воздуха) стояков отопления</t>
  </si>
  <si>
    <t>подъезд</t>
  </si>
  <si>
    <t>1 дом</t>
  </si>
  <si>
    <t>выезд</t>
  </si>
  <si>
    <t>Замена светильника с датчиком движения</t>
  </si>
  <si>
    <t>Старший по дому (льгота)</t>
  </si>
  <si>
    <t>1.2</t>
  </si>
  <si>
    <t>4.5</t>
  </si>
  <si>
    <t>4.6</t>
  </si>
  <si>
    <t>4.7</t>
  </si>
  <si>
    <t>4.8</t>
  </si>
  <si>
    <t>12.2</t>
  </si>
  <si>
    <t>14.3</t>
  </si>
  <si>
    <t>14.4</t>
  </si>
  <si>
    <t>14.5</t>
  </si>
  <si>
    <t>14.6</t>
  </si>
  <si>
    <t>за период: 01.01.2024-31.12.2024</t>
  </si>
  <si>
    <t>Переходящие остатки денежных средств на 01.01.2024</t>
  </si>
  <si>
    <t>Переходящие остатки денежных средств на 31.12.2024</t>
  </si>
  <si>
    <t>Остатки денежных средств   за 2024г</t>
  </si>
  <si>
    <t>Площадь</t>
  </si>
  <si>
    <t>Дебиторская задолженность  за 2024г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</si>
  <si>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</si>
  <si>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</si>
  <si>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</si>
  <si>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</si>
  <si>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</si>
  <si>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</si>
  <si>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</si>
  <si>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</si>
  <si>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</si>
  <si>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</si>
  <si>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</si>
  <si>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</si>
  <si>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</si>
  <si>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</si>
  <si>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</si>
  <si>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</si>
  <si>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</si>
  <si>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</si>
  <si>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</si>
  <si>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</si>
  <si>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</si>
  <si>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</si>
  <si>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</si>
  <si>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</si>
  <si>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</si>
  <si>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</si>
  <si>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5.35</t>
  </si>
  <si>
    <t>5.36</t>
  </si>
  <si>
    <t>5.37</t>
  </si>
  <si>
    <t>5.38</t>
  </si>
  <si>
    <t>5.39</t>
  </si>
  <si>
    <t>5.40</t>
  </si>
  <si>
    <t>5.41</t>
  </si>
  <si>
    <t>5.42</t>
  </si>
  <si>
    <t>5.43</t>
  </si>
  <si>
    <t>5.44</t>
  </si>
  <si>
    <t>5.45</t>
  </si>
  <si>
    <t>5.46</t>
  </si>
  <si>
    <t>5.47</t>
  </si>
  <si>
    <t>5.48</t>
  </si>
  <si>
    <t>5.49</t>
  </si>
  <si>
    <t>5.50</t>
  </si>
  <si>
    <t>5.51</t>
  </si>
  <si>
    <t>5.52</t>
  </si>
  <si>
    <t>5.53</t>
  </si>
  <si>
    <t>5.54</t>
  </si>
  <si>
    <t>5.55</t>
  </si>
  <si>
    <t>5.56</t>
  </si>
  <si>
    <t>5.57</t>
  </si>
  <si>
    <t>5.58</t>
  </si>
  <si>
    <t>5.59</t>
  </si>
  <si>
    <t>5.60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</si>
  <si>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</si>
  <si>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7.2</t>
  </si>
  <si>
    <t>9.1</t>
  </si>
  <si>
    <t>9.2</t>
  </si>
  <si>
    <t>11.2</t>
  </si>
  <si>
    <t>13.3</t>
  </si>
  <si>
    <t>13.4</t>
  </si>
  <si>
    <t>13.5</t>
  </si>
  <si>
    <t>13.6</t>
  </si>
  <si>
    <t>14</t>
  </si>
  <si>
    <t>15</t>
  </si>
  <si>
    <t>16</t>
  </si>
  <si>
    <t>Аварийный выезд на ремонт ворот Столярова, д.38</t>
  </si>
  <si>
    <t>Гор.вода потр.при сод.общ.имущ.МКД, 3,4 кв.2024 г.,6-9 эт.,К=0,9;1</t>
  </si>
  <si>
    <t>Гор.вода потр.при сод.общ.имущ.МКД,1,2 кв.2024 г, 6-9 эт,К=0,9</t>
  </si>
  <si>
    <t>Дезинсекция помещений 2024 г.</t>
  </si>
  <si>
    <t>Демонтаж короба батареи Столярова д 38 п 1</t>
  </si>
  <si>
    <t>Дератизация помещений 2024 г.</t>
  </si>
  <si>
    <t>Завоз песка с предварительной частичной очисткой</t>
  </si>
  <si>
    <t>Заливка желоба для отвода дожд воды Столярова д 38</t>
  </si>
  <si>
    <t>Замена аварийного участка трубы ГВС Столярова д 38 кв 39</t>
  </si>
  <si>
    <t>Участок</t>
  </si>
  <si>
    <t>Замена аварийного участка трубы ГВС ХВС  Столярова 38 кв 26</t>
  </si>
  <si>
    <t>Замена водного крана д 20-25 мм</t>
  </si>
  <si>
    <t>Замена кабеля циркуляционного насоса толярова д 38</t>
  </si>
  <si>
    <t>Замена резинки полотенцесушителя</t>
  </si>
  <si>
    <t>Замена резьб Столярова д 38</t>
  </si>
  <si>
    <t>Замена розлива отопления Столярова, д.38</t>
  </si>
  <si>
    <t>Замена смесителя (без стоимости смесителя)</t>
  </si>
  <si>
    <t>Замена стояка ХВС № 87338 Столярова 38 кв 61,67</t>
  </si>
  <si>
    <t>Замена тройника КНС ПП д 110</t>
  </si>
  <si>
    <t>Замена участка стояка ХВС Столярова д 38 кв 103,105,107</t>
  </si>
  <si>
    <t>Замена циркуляционного насоса д 32 мм</t>
  </si>
  <si>
    <t>Замена шарового металического крана д 15-32мм</t>
  </si>
  <si>
    <t>Замер температуры воздуха в квартире (подвале)</t>
  </si>
  <si>
    <t>Мелкий ремонт тамбурной двери (подгонка)</t>
  </si>
  <si>
    <t>Навеска аншлага с указанием улицы (со стоимостью)</t>
  </si>
  <si>
    <t>Навеска замка (краб)</t>
  </si>
  <si>
    <t>Навеска замка (навеской)</t>
  </si>
  <si>
    <t>Обслуживание и тек.ремонт систем электроснабж.МКД,1,2 кв.2024 г.,К=0,9</t>
  </si>
  <si>
    <t>Обслуживание и тек.ремонт систем электроснабж.МКД,3,4 кв.2024 г.,К=0,9</t>
  </si>
  <si>
    <t>Окраска теплоузла Столярова д 38 подвал 2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</si>
  <si>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</si>
  <si>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</si>
  <si>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Осмотр кровли</t>
  </si>
  <si>
    <t>Отведение сточ.вод в целях сод.общ.имущ.МКД 3,4 кв.2024 г,6-9 эт.,К=0,</t>
  </si>
  <si>
    <t>Отведение сточ.вод в целях сод.общ.имущ.МКД,1,2 кв.2024 г.,6-9 эт,К=0,</t>
  </si>
  <si>
    <t>Отключение (запуск) стояка ХВС ГВС отопление</t>
  </si>
  <si>
    <t>Перемотка резьбовых соединений (устранение течи на трубах ВГП , отопл.</t>
  </si>
  <si>
    <t>Покраска  ТУ Столярова д 38</t>
  </si>
  <si>
    <t>Прочистка труб водоснабжения</t>
  </si>
  <si>
    <t>Раб по восстан щита Столярова 38</t>
  </si>
  <si>
    <t>Регулировка доводчика</t>
  </si>
  <si>
    <t>Ремонт ВВП Столярова д 38</t>
  </si>
  <si>
    <t>Ремонт ВВП и ТУ Столярова д 38</t>
  </si>
  <si>
    <t>Ремонт подъездного отопления Столярова, д.38</t>
  </si>
  <si>
    <t>Ремонт труб КНС д 110</t>
  </si>
  <si>
    <t>Сброс воздуха  стояка   ХВС,ГВС</t>
  </si>
  <si>
    <t>Сварочные работы (без стоимости материала)</t>
  </si>
  <si>
    <t>Смена вентиля ХВС ГВС РРR д20</t>
  </si>
  <si>
    <t>Смена труб ХВС ГВС д 20-25 армированная</t>
  </si>
  <si>
    <t>Смена труб ХВС ГВС д 32 армированная</t>
  </si>
  <si>
    <t>Смена фильтра грубой очистки ХВС ГВС д 15-25</t>
  </si>
  <si>
    <t>Содержание ДРС 1,2 кв.2024 г.,К=0,8;0,85;0,9;1</t>
  </si>
  <si>
    <t>Содержание ДРС 3,4 кв.2024 г.К=0,8;0,85;0,9;1</t>
  </si>
  <si>
    <t>Содержание, экспл. и ремонт лифтового хоз-ва,1,2 кв.2024 г,К=0,9;1</t>
  </si>
  <si>
    <t>Содержание, эксплуатация и ремонт лифтового хоз-ва 3,4 кв,2024 г,К=0,9</t>
  </si>
  <si>
    <t>Техническое обслуживание ворот Столярова, д.38</t>
  </si>
  <si>
    <t>1 месяц</t>
  </si>
  <si>
    <t>Уборка МОП 1,2 кв.2024 г.К=0,9; 1</t>
  </si>
  <si>
    <t>Уборка МОП 3,4 кв.2024 г.К=0,9;1</t>
  </si>
  <si>
    <t>Уборка придомовой территории 1,2 кв.2024 г.К=0,85;0,9;1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</si>
  <si>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</si>
  <si>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</si>
  <si>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</si>
  <si>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Установка доводчика</t>
  </si>
  <si>
    <t>Установка доводчика на металическую(деревянную) дверь</t>
  </si>
  <si>
    <t>Установка пружины на тамбурную дверь</t>
  </si>
  <si>
    <t>Установка шарниров на тамбурную дверь</t>
  </si>
  <si>
    <t>Устранение свищей в трубах хомутами до  57 мм</t>
  </si>
  <si>
    <t>Устранение течи труб ВГП отопление</t>
  </si>
  <si>
    <t>Утепление продухов лифтовой шахты Столярова д 38 п 2</t>
  </si>
  <si>
    <t>Утепление стояка КНС Столярова д 38</t>
  </si>
  <si>
    <t>Утепление стояков  Столярова Д 38</t>
  </si>
  <si>
    <t>Утепление стояков Столярова д 38</t>
  </si>
  <si>
    <t>Утепление стояков на тех этаже, слух окон Столярова д 38 п1</t>
  </si>
  <si>
    <t>Хол.вода потр.при сод.общ.имущ.МКД,1,2 кв.2024 г,6-9 эт,К=0,9</t>
  </si>
  <si>
    <t>Хол.вода потр.при сод.общ.имущ.МКД,3,4 кв.,2024,6-9 эт.,К=0,9;1</t>
  </si>
  <si>
    <t>Чистка врезки стояка ГВС, ХВС д 20-32мм</t>
  </si>
  <si>
    <t>Шина направляющая для роллеты, ремонт роллеты Столярова, д.38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</si>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</sst>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_-;\-* #,##0.00_-;_-* &quot;-&quot;??_-;_-@_-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0">
    <xf numFmtId="0" fontId="0" fillId="0" borderId="0"/>
    <xf numFmtId="0" fontId="34" fillId="2" borderId="1" applyNumberFormat="0" applyAlignment="0" applyProtection="0"/>
    <xf numFmtId="0" fontId="33" fillId="0" borderId="0"/>
    <xf numFmtId="164" fontId="33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0" fontId="25" fillId="0" borderId="0"/>
    <xf numFmtId="164" fontId="25" fillId="0" borderId="0" applyFont="0" applyFill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0" fontId="8" fillId="0" borderId="0"/>
    <xf numFmtId="164" fontId="8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24">
    <xf numFmtId="0" fontId="0" fillId="0" borderId="0" xfId="0"/>
    <xf numFmtId="0" fontId="35" fillId="0" borderId="0" xfId="4" applyFont="1" applyFill="1" applyAlignment="1">
      <alignment horizontal="center" wrapText="1"/>
    </xf>
    <xf numFmtId="0" fontId="40" fillId="0" borderId="2" xfId="1" applyFont="1" applyFill="1" applyBorder="1" applyAlignment="1">
      <alignment horizontal="center" vertical="center" wrapText="1"/>
    </xf>
    <xf numFmtId="0" fontId="36" fillId="4" borderId="2" xfId="4" applyFont="1" applyFill="1" applyBorder="1" applyAlignment="1">
      <alignment horizontal="left" vertical="top" wrapText="1"/>
    </xf>
    <xf numFmtId="164" fontId="35" fillId="4" borderId="2" xfId="5" applyFont="1" applyFill="1" applyBorder="1" applyAlignment="1">
      <alignment horizontal="right" vertical="center" wrapText="1"/>
    </xf>
    <xf numFmtId="2" fontId="35" fillId="0" borderId="0" xfId="4" applyNumberFormat="1" applyFont="1" applyFill="1" applyAlignment="1">
      <alignment horizontal="center" wrapText="1"/>
    </xf>
    <xf numFmtId="49" fontId="35" fillId="0" borderId="2" xfId="4" applyNumberFormat="1" applyFont="1" applyFill="1" applyBorder="1" applyAlignment="1">
      <alignment horizontal="left" vertical="top" wrapText="1"/>
    </xf>
    <xf numFmtId="165" fontId="35" fillId="0" borderId="2" xfId="4" applyNumberFormat="1" applyFont="1" applyFill="1" applyBorder="1" applyAlignment="1">
      <alignment horizontal="right"/>
    </xf>
    <xf numFmtId="0" fontId="35" fillId="0" borderId="0" xfId="4" applyFont="1"/>
    <xf numFmtId="0" fontId="32" fillId="0" borderId="0" xfId="4"/>
    <xf numFmtId="0" fontId="35" fillId="3" borderId="0" xfId="4" applyFont="1" applyFill="1" applyAlignment="1">
      <alignment horizontal="center" wrapText="1"/>
    </xf>
    <xf numFmtId="164" fontId="35" fillId="4" borderId="2" xfId="5" applyFont="1" applyFill="1" applyBorder="1" applyAlignment="1">
      <alignment horizontal="right"/>
    </xf>
    <xf numFmtId="0" fontId="35" fillId="0" borderId="2" xfId="4" applyFont="1" applyFill="1" applyBorder="1" applyAlignment="1">
      <alignment horizontal="left" vertical="top" wrapText="1"/>
    </xf>
    <xf numFmtId="4" fontId="35" fillId="0" borderId="2" xfId="5" applyNumberFormat="1" applyFont="1" applyFill="1" applyBorder="1" applyAlignment="1">
      <alignment horizontal="right"/>
    </xf>
    <xf numFmtId="164" fontId="35" fillId="0" borderId="2" xfId="5" applyFont="1" applyFill="1" applyBorder="1" applyAlignment="1">
      <alignment horizontal="right"/>
    </xf>
    <xf numFmtId="164" fontId="35" fillId="4" borderId="2" xfId="5" applyFont="1" applyFill="1" applyBorder="1" applyAlignment="1">
      <alignment horizontal="right" vertical="center"/>
    </xf>
    <xf numFmtId="0" fontId="35" fillId="0" borderId="0" xfId="4" applyFont="1" applyFill="1"/>
    <xf numFmtId="0" fontId="36" fillId="4" borderId="6" xfId="4" applyFont="1" applyFill="1" applyBorder="1" applyAlignment="1">
      <alignment horizontal="left" vertical="top" wrapText="1"/>
    </xf>
    <xf numFmtId="0" fontId="39" fillId="4" borderId="2" xfId="4" applyFont="1" applyFill="1" applyBorder="1" applyAlignment="1">
      <alignment horizontal="left" vertical="top" wrapText="1"/>
    </xf>
    <xf numFmtId="164" fontId="38" fillId="4" borderId="2" xfId="5" applyFont="1" applyFill="1" applyBorder="1" applyAlignment="1">
      <alignment horizontal="right" vertical="center"/>
    </xf>
    <xf numFmtId="0" fontId="35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/>
    </xf>
    <xf numFmtId="0" fontId="36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left" vertical="top" wrapText="1"/>
    </xf>
    <xf numFmtId="164" fontId="35" fillId="0" borderId="0" xfId="5" applyFont="1" applyFill="1" applyAlignment="1">
      <alignment horizontal="right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37" fillId="0" borderId="3" xfId="1" applyFont="1" applyFill="1" applyBorder="1" applyAlignment="1">
      <alignment horizontal="left" vertical="center" wrapText="1"/>
    </xf>
    <xf numFmtId="0" fontId="36" fillId="0" borderId="0" xfId="4" applyFont="1" applyAlignment="1">
      <alignment horizontal="right" vertical="center"/>
    </xf>
    <xf numFmtId="164" fontId="40" fillId="0" borderId="2" xfId="5" applyFont="1" applyFill="1" applyBorder="1" applyAlignment="1">
      <alignment horizontal="right" vertical="center" wrapText="1"/>
    </xf>
    <xf numFmtId="49" fontId="35" fillId="0" borderId="2" xfId="4" applyNumberFormat="1" applyFont="1" applyFill="1" applyBorder="1" applyAlignment="1">
      <alignment horizontal="right"/>
    </xf>
    <xf numFmtId="164" fontId="38" fillId="4" borderId="2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right" wrapText="1"/>
    </xf>
    <xf numFmtId="164" fontId="36" fillId="0" borderId="0" xfId="5" applyFont="1" applyFill="1" applyBorder="1" applyAlignment="1">
      <alignment horizontal="right" vertical="center" wrapText="1"/>
    </xf>
    <xf numFmtId="0" fontId="41" fillId="0" borderId="5" xfId="1" applyFont="1" applyFill="1" applyBorder="1" applyAlignment="1">
      <alignment horizontal="right" vertical="center" wrapText="1"/>
    </xf>
    <xf numFmtId="0" fontId="37" fillId="0" borderId="5" xfId="1" applyFont="1" applyFill="1" applyBorder="1" applyAlignment="1">
      <alignment horizontal="right" vertical="center" wrapText="1"/>
    </xf>
    <xf numFmtId="0" fontId="40" fillId="0" borderId="5" xfId="1" applyFont="1" applyFill="1" applyBorder="1" applyAlignment="1">
      <alignment horizontal="right" vertical="center" wrapText="1"/>
    </xf>
    <xf numFmtId="4" fontId="40" fillId="0" borderId="2" xfId="5" applyNumberFormat="1" applyFont="1" applyFill="1" applyBorder="1" applyAlignment="1">
      <alignment horizontal="right" vertical="center" wrapText="1"/>
    </xf>
    <xf numFmtId="4" fontId="36" fillId="4" borderId="2" xfId="5" applyNumberFormat="1" applyFont="1" applyFill="1" applyBorder="1" applyAlignment="1">
      <alignment horizontal="right" vertical="center" wrapText="1"/>
    </xf>
    <xf numFmtId="4" fontId="35" fillId="0" borderId="2" xfId="4" applyNumberFormat="1" applyFont="1" applyFill="1" applyBorder="1" applyAlignment="1">
      <alignment horizontal="right"/>
    </xf>
    <xf numFmtId="4" fontId="36" fillId="4" borderId="2" xfId="5" applyNumberFormat="1" applyFont="1" applyFill="1" applyBorder="1" applyAlignment="1">
      <alignment horizontal="right"/>
    </xf>
    <xf numFmtId="4" fontId="36" fillId="4" borderId="2" xfId="5" applyNumberFormat="1" applyFont="1" applyFill="1" applyBorder="1" applyAlignment="1">
      <alignment horizontal="right" vertical="center"/>
    </xf>
    <xf numFmtId="4" fontId="39" fillId="4" borderId="2" xfId="5" applyNumberFormat="1" applyFont="1" applyFill="1" applyBorder="1" applyAlignment="1">
      <alignment horizontal="right" vertical="center"/>
    </xf>
    <xf numFmtId="4" fontId="35" fillId="0" borderId="0" xfId="5" applyNumberFormat="1" applyFont="1" applyFill="1" applyBorder="1" applyAlignment="1">
      <alignment horizontal="right"/>
    </xf>
    <xf numFmtId="4" fontId="35" fillId="0" borderId="0" xfId="4" applyNumberFormat="1" applyFont="1" applyFill="1" applyAlignment="1">
      <alignment horizontal="right" wrapText="1"/>
    </xf>
    <xf numFmtId="4" fontId="36" fillId="0" borderId="0" xfId="5" applyNumberFormat="1" applyFont="1" applyFill="1" applyBorder="1" applyAlignment="1">
      <alignment horizontal="right" vertical="center" wrapText="1"/>
    </xf>
    <xf numFmtId="4" fontId="35" fillId="0" borderId="0" xfId="5" applyNumberFormat="1" applyFont="1" applyFill="1" applyAlignment="1">
      <alignment horizontal="right" vertical="center" wrapText="1"/>
    </xf>
    <xf numFmtId="0" fontId="35" fillId="0" borderId="0" xfId="4" applyFont="1" applyFill="1" applyAlignment="1">
      <alignment horizontal="center" vertical="center" wrapText="1"/>
    </xf>
    <xf numFmtId="0" fontId="42" fillId="0" borderId="2" xfId="4" applyFont="1" applyFill="1" applyBorder="1" applyAlignment="1">
      <alignment horizontal="center" vertical="center" wrapText="1"/>
    </xf>
    <xf numFmtId="0" fontId="35" fillId="0" borderId="2" xfId="4" applyFont="1" applyFill="1" applyBorder="1" applyAlignment="1">
      <alignment horizontal="center" vertical="center" wrapText="1"/>
    </xf>
    <xf numFmtId="0" fontId="35" fillId="0" borderId="0" xfId="4" applyFont="1" applyFill="1" applyAlignment="1">
      <alignment horizontal="center" vertical="center"/>
    </xf>
    <xf numFmtId="0" fontId="36" fillId="4" borderId="2" xfId="4" applyFont="1" applyFill="1" applyBorder="1" applyAlignment="1">
      <alignment horizontal="center" vertical="center" wrapText="1"/>
    </xf>
    <xf numFmtId="0" fontId="36" fillId="4" borderId="2" xfId="4" applyFont="1" applyFill="1" applyBorder="1" applyAlignment="1">
      <alignment horizontal="center" vertical="center"/>
    </xf>
    <xf numFmtId="49" fontId="35" fillId="0" borderId="2" xfId="4" applyNumberFormat="1" applyFont="1" applyFill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left" vertical="top" wrapText="1"/>
    </xf>
    <xf numFmtId="49" fontId="35" fillId="4" borderId="2" xfId="5" applyNumberFormat="1" applyFont="1" applyFill="1" applyBorder="1" applyAlignment="1">
      <alignment horizontal="right" vertical="center"/>
    </xf>
    <xf numFmtId="49" fontId="35" fillId="0" borderId="0" xfId="4" applyNumberFormat="1" applyFont="1" applyFill="1"/>
    <xf numFmtId="49" fontId="35" fillId="0" borderId="2" xfId="4" applyNumberFormat="1" applyFont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center" vertical="center"/>
    </xf>
    <xf numFmtId="4" fontId="35" fillId="0" borderId="0" xfId="4" applyNumberFormat="1" applyFont="1" applyFill="1" applyAlignment="1">
      <alignment horizontal="center" wrapText="1"/>
    </xf>
    <xf numFmtId="49" fontId="35" fillId="0" borderId="7" xfId="4" applyNumberFormat="1" applyFont="1" applyFill="1" applyBorder="1" applyAlignment="1">
      <alignment horizontal="center" vertical="center"/>
    </xf>
    <xf numFmtId="0" fontId="36" fillId="0" borderId="7" xfId="4" applyFont="1" applyFill="1" applyBorder="1" applyAlignment="1">
      <alignment horizontal="left" vertical="top" wrapText="1"/>
    </xf>
    <xf numFmtId="164" fontId="35" fillId="0" borderId="7" xfId="5" applyFont="1" applyFill="1" applyBorder="1" applyAlignment="1">
      <alignment horizontal="right" vertical="center"/>
    </xf>
    <xf numFmtId="0" fontId="35" fillId="0" borderId="7" xfId="4" applyFont="1" applyFill="1" applyBorder="1" applyAlignment="1">
      <alignment horizontal="left" vertical="top" wrapText="1"/>
    </xf>
    <xf numFmtId="4" fontId="35" fillId="0" borderId="7" xfId="5" applyNumberFormat="1" applyFont="1" applyFill="1" applyBorder="1" applyAlignment="1">
      <alignment horizontal="right" vertical="center"/>
    </xf>
    <xf numFmtId="164" fontId="35" fillId="4" borderId="2" xfId="5" applyFont="1" applyFill="1" applyBorder="1" applyAlignment="1">
      <alignment vertical="center"/>
    </xf>
    <xf numFmtId="0" fontId="36" fillId="4" borderId="8" xfId="4" applyFont="1" applyFill="1" applyBorder="1" applyAlignment="1">
      <alignment horizontal="center" vertical="center"/>
    </xf>
    <xf numFmtId="49" fontId="35" fillId="0" borderId="3" xfId="4" applyNumberFormat="1" applyFont="1" applyFill="1" applyBorder="1" applyAlignment="1">
      <alignment horizontal="center" vertical="center"/>
    </xf>
    <xf numFmtId="0" fontId="36" fillId="4" borderId="3" xfId="4" applyFont="1" applyFill="1" applyBorder="1" applyAlignment="1">
      <alignment horizontal="center" vertical="center"/>
    </xf>
    <xf numFmtId="49" fontId="35" fillId="0" borderId="3" xfId="4" applyNumberFormat="1" applyFont="1" applyBorder="1" applyAlignment="1">
      <alignment horizontal="center" vertical="center"/>
    </xf>
    <xf numFmtId="4" fontId="41" fillId="0" borderId="0" xfId="1" applyNumberFormat="1" applyFont="1" applyFill="1" applyBorder="1" applyAlignment="1">
      <alignment vertical="center" wrapText="1"/>
    </xf>
    <xf numFmtId="0" fontId="36" fillId="4" borderId="7" xfId="4" applyFont="1" applyFill="1" applyBorder="1" applyAlignment="1">
      <alignment horizontal="left" vertical="top" wrapText="1"/>
    </xf>
    <xf numFmtId="4" fontId="36" fillId="4" borderId="7" xfId="5" applyNumberFormat="1" applyFont="1" applyFill="1" applyBorder="1" applyAlignment="1">
      <alignment horizontal="right" vertical="center"/>
    </xf>
    <xf numFmtId="164" fontId="35" fillId="4" borderId="7" xfId="5" applyFont="1" applyFill="1" applyBorder="1" applyAlignment="1">
      <alignment horizontal="right" vertical="center"/>
    </xf>
    <xf numFmtId="164" fontId="38" fillId="0" borderId="2" xfId="5" applyFont="1" applyFill="1" applyBorder="1" applyAlignment="1">
      <alignment horizontal="right" vertical="center" wrapText="1"/>
    </xf>
    <xf numFmtId="164" fontId="38" fillId="0" borderId="2" xfId="5" applyFont="1" applyFill="1" applyBorder="1" applyAlignment="1">
      <alignment horizontal="right" vertical="center"/>
    </xf>
    <xf numFmtId="4" fontId="35" fillId="0" borderId="0" xfId="4" applyNumberFormat="1" applyFont="1"/>
    <xf numFmtId="4" fontId="35" fillId="3" borderId="0" xfId="4" applyNumberFormat="1" applyFont="1" applyFill="1" applyAlignment="1">
      <alignment horizontal="center" wrapText="1"/>
    </xf>
    <xf numFmtId="4" fontId="35" fillId="0" borderId="0" xfId="4" applyNumberFormat="1" applyFont="1" applyFill="1"/>
    <xf numFmtId="0" fontId="38" fillId="0" borderId="7" xfId="4" applyFont="1" applyFill="1" applyBorder="1" applyAlignment="1">
      <alignment vertical="top" wrapText="1"/>
    </xf>
    <xf numFmtId="164" fontId="38" fillId="0" borderId="7" xfId="5" applyFont="1" applyFill="1" applyBorder="1" applyAlignment="1">
      <alignment horizontal="right" vertical="center" wrapText="1"/>
    </xf>
    <xf numFmtId="164" fontId="38" fillId="0" borderId="7" xfId="5" applyFont="1" applyFill="1" applyBorder="1" applyAlignment="1">
      <alignment horizontal="right" vertical="center"/>
    </xf>
    <xf numFmtId="0" fontId="41" fillId="0" borderId="3" xfId="1" applyFont="1" applyFill="1" applyBorder="1" applyAlignment="1">
      <alignment horizontal="left" vertical="center" wrapText="1"/>
    </xf>
    <xf numFmtId="164" fontId="35" fillId="0" borderId="0" xfId="5" applyFont="1" applyFill="1" applyBorder="1" applyAlignment="1">
      <alignment horizontal="center" vertical="center" wrapText="1"/>
    </xf>
    <xf numFmtId="0" fontId="35" fillId="0" borderId="0" xfId="4" applyFont="1" applyFill="1" applyAlignment="1">
      <alignment horizontal="right" vertical="top" wrapText="1"/>
    </xf>
    <xf numFmtId="49" fontId="35" fillId="0" borderId="2" xfId="0" applyNumberFormat="1" applyFont="1" applyBorder="1" applyAlignment="1">
      <alignment horizontal="center" vertical="center"/>
    </xf>
    <xf numFmtId="0" fontId="36" fillId="4" borderId="2" xfId="66" applyFont="1" applyFill="1" applyBorder="1" applyAlignment="1">
      <alignment horizontal="left" vertical="top" wrapText="1"/>
    </xf>
    <xf numFmtId="0" fontId="36" fillId="5" borderId="2" xfId="4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right" vertical="center" wrapText="1"/>
    </xf>
    <xf numFmtId="4" fontId="38" fillId="5" borderId="7" xfId="5" applyNumberFormat="1" applyFont="1" applyFill="1" applyBorder="1" applyAlignment="1">
      <alignment horizontal="right" vertical="center"/>
    </xf>
    <xf numFmtId="4" fontId="35" fillId="5" borderId="0" xfId="5" applyNumberFormat="1" applyFont="1" applyFill="1" applyAlignment="1">
      <alignment horizontal="center" vertical="center" wrapText="1"/>
    </xf>
    <xf numFmtId="49" fontId="0" fillId="0" borderId="2" xfId="0" applyNumberFormat="1" applyFill="1" applyBorder="1"/>
    <xf numFmtId="165" fontId="0" fillId="0" borderId="2" xfId="0" applyNumberFormat="1" applyFill="1" applyBorder="1"/>
    <xf numFmtId="49" fontId="0" fillId="0" borderId="7" xfId="0" applyNumberFormat="1" applyFill="1" applyBorder="1"/>
    <xf numFmtId="165" fontId="0" fillId="0" borderId="7" xfId="0" applyNumberFormat="1" applyFill="1" applyBorder="1"/>
    <xf numFmtId="4" fontId="36" fillId="5" borderId="7" xfId="5" applyNumberFormat="1" applyFont="1" applyFill="1" applyBorder="1" applyAlignment="1">
      <alignment horizontal="right" vertical="center"/>
    </xf>
    <xf numFmtId="4" fontId="36" fillId="5" borderId="2" xfId="5" applyNumberFormat="1" applyFont="1" applyFill="1" applyBorder="1" applyAlignment="1">
      <alignment horizontal="right" vertical="center"/>
    </xf>
    <xf numFmtId="0" fontId="39" fillId="0" borderId="0" xfId="4" applyFont="1" applyFill="1" applyBorder="1" applyAlignment="1">
      <alignment horizontal="center" vertical="center" wrapText="1"/>
    </xf>
    <xf numFmtId="164" fontId="35" fillId="5" borderId="0" xfId="5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center" vertical="center" wrapText="1"/>
    </xf>
    <xf numFmtId="0" fontId="40" fillId="0" borderId="4" xfId="1" applyFont="1" applyFill="1" applyBorder="1" applyAlignment="1">
      <alignment horizontal="center" vertical="center" wrapText="1"/>
    </xf>
    <xf numFmtId="0" fontId="40" fillId="0" borderId="5" xfId="1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lef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  <xf numFmtId="4" fontId="41" fillId="0" borderId="2" xfId="1" applyNumberFormat="1" applyFont="1" applyFill="1" applyBorder="1" applyAlignment="1">
      <alignment horizontal="right" vertical="center" wrapText="1"/>
    </xf>
    <xf numFmtId="4" fontId="37" fillId="5" borderId="3" xfId="1" applyNumberFormat="1" applyFont="1" applyFill="1" applyBorder="1" applyAlignment="1">
      <alignment horizontal="right" vertical="center" wrapText="1"/>
    </xf>
    <xf numFmtId="4" fontId="37" fillId="5" borderId="5" xfId="1" applyNumberFormat="1" applyFont="1" applyFill="1" applyBorder="1" applyAlignment="1">
      <alignment horizontal="right" vertical="center" wrapText="1"/>
    </xf>
    <xf numFmtId="0" fontId="41" fillId="0" borderId="2" xfId="1" applyFont="1" applyFill="1" applyBorder="1" applyAlignment="1">
      <alignment horizontal="left" vertical="center" wrapText="1"/>
    </xf>
    <xf numFmtId="4" fontId="41" fillId="0" borderId="3" xfId="1" applyNumberFormat="1" applyFont="1" applyFill="1" applyBorder="1" applyAlignment="1">
      <alignment horizontal="right" vertical="center" wrapText="1"/>
    </xf>
    <xf numFmtId="4" fontId="41" fillId="0" borderId="5" xfId="1" applyNumberFormat="1" applyFont="1" applyFill="1" applyBorder="1" applyAlignment="1">
      <alignment horizontal="right" vertical="center" wrapText="1"/>
    </xf>
    <xf numFmtId="4" fontId="37" fillId="0" borderId="3" xfId="1" applyNumberFormat="1" applyFont="1" applyFill="1" applyBorder="1" applyAlignment="1">
      <alignment horizontal="right" vertical="center" wrapText="1"/>
    </xf>
    <xf numFmtId="4" fontId="37" fillId="0" borderId="5" xfId="1" applyNumberFormat="1" applyFont="1" applyFill="1" applyBorder="1" applyAlignment="1">
      <alignment horizontal="right" vertical="center" wrapText="1"/>
    </xf>
    <xf numFmtId="4" fontId="40" fillId="0" borderId="3" xfId="1" applyNumberFormat="1" applyFont="1" applyFill="1" applyBorder="1" applyAlignment="1">
      <alignment horizontal="right" vertical="center" wrapText="1"/>
    </xf>
    <xf numFmtId="4" fontId="40" fillId="0" borderId="5" xfId="1" applyNumberFormat="1" applyFont="1" applyFill="1" applyBorder="1" applyAlignment="1">
      <alignment horizontal="right" vertical="center" wrapText="1"/>
    </xf>
    <xf numFmtId="0" fontId="36" fillId="0" borderId="3" xfId="4" applyFont="1" applyFill="1" applyBorder="1" applyAlignment="1">
      <alignment horizontal="center" vertical="center" wrapText="1"/>
    </xf>
    <xf numFmtId="0" fontId="36" fillId="0" borderId="4" xfId="4" applyFont="1" applyFill="1" applyBorder="1" applyAlignment="1">
      <alignment horizontal="center" vertical="center" wrapText="1"/>
    </xf>
    <xf numFmtId="0" fontId="36" fillId="0" borderId="5" xfId="4" applyFont="1" applyFill="1" applyBorder="1" applyAlignment="1">
      <alignment horizontal="center" vertical="center" wrapText="1"/>
    </xf>
    <xf numFmtId="0" fontId="41" fillId="0" borderId="3" xfId="1" applyFont="1" applyFill="1" applyBorder="1" applyAlignment="1">
      <alignment horizontal="left" vertical="center" wrapText="1"/>
    </xf>
    <xf numFmtId="0" fontId="41" fillId="0" borderId="5" xfId="1" applyFont="1" applyFill="1" applyBorder="1" applyAlignment="1">
      <alignment horizontal="left" vertical="center" wrapText="1"/>
    </xf>
    <xf numFmtId="4" fontId="41" fillId="5" borderId="3" xfId="1" applyNumberFormat="1" applyFont="1" applyFill="1" applyBorder="1" applyAlignment="1">
      <alignment horizontal="right" vertical="center" wrapText="1"/>
    </xf>
    <xf numFmtId="4" fontId="41" fillId="5" borderId="5" xfId="1" applyNumberFormat="1" applyFont="1" applyFill="1" applyBorder="1" applyAlignment="1">
      <alignment horizontal="right" vertical="center" wrapText="1"/>
    </xf>
  </cellXfs>
  <cellStyles count="70">
    <cellStyle name="Вывод" xfId="1" builtinId="21"/>
    <cellStyle name="Гиперссылка 2" xfId="65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3 2" xfId="64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6"/>
    <cellStyle name="Обычный 30" xfId="56"/>
    <cellStyle name="Обычный 31" xfId="58"/>
    <cellStyle name="Обычный 32" xfId="60"/>
    <cellStyle name="Обычный 33" xfId="62"/>
    <cellStyle name="Обычный 4" xfId="6"/>
    <cellStyle name="Обычный 4 2" xfId="67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 2" xfId="68"/>
    <cellStyle name="Финансовый 30" xfId="61"/>
    <cellStyle name="Финансовый 31" xfId="63"/>
    <cellStyle name="Финансовый 4" xfId="7"/>
    <cellStyle name="Финансовый 4 2" xfId="69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39"/>
  <sheetViews>
    <sheetView tabSelected="1" zoomScaleNormal="100" workbookViewId="0">
      <selection activeCell="D12" sqref="D12:E12"/>
    </sheetView>
  </sheetViews>
  <sheetFormatPr defaultRowHeight="15" outlineLevelRow="2" x14ac:dyDescent="0.25"/>
  <cols>
    <col min="1" max="1" width="9.140625" style="47"/>
    <col min="2" max="2" width="68.140625" style="24" customWidth="1"/>
    <col min="3" max="3" width="14.7109375" style="46" customWidth="1"/>
    <col min="4" max="4" width="9.140625" style="25" customWidth="1"/>
    <col min="5" max="5" width="14.5703125" style="25" customWidth="1"/>
    <col min="6" max="6" width="17.28515625" style="59" customWidth="1"/>
    <col min="7" max="16384" width="9.140625" style="1"/>
  </cols>
  <sheetData>
    <row r="2" spans="1:7" ht="15.75" customHeight="1" x14ac:dyDescent="0.25">
      <c r="A2" s="98" t="s">
        <v>4</v>
      </c>
      <c r="B2" s="98"/>
      <c r="C2" s="98"/>
      <c r="D2" s="98"/>
      <c r="E2" s="98"/>
    </row>
    <row r="3" spans="1:7" ht="15" customHeight="1" x14ac:dyDescent="0.25">
      <c r="A3" s="98" t="s">
        <v>57</v>
      </c>
      <c r="B3" s="98"/>
      <c r="C3" s="98"/>
      <c r="D3" s="98"/>
      <c r="E3" s="98"/>
    </row>
    <row r="4" spans="1:7" ht="17.25" customHeight="1" x14ac:dyDescent="0.25">
      <c r="A4" s="99" t="s">
        <v>91</v>
      </c>
      <c r="B4" s="99"/>
      <c r="C4" s="99"/>
      <c r="D4" s="99"/>
      <c r="E4" s="99"/>
    </row>
    <row r="5" spans="1:7" ht="17.25" customHeight="1" x14ac:dyDescent="0.25">
      <c r="A5" s="83"/>
      <c r="B5" s="83"/>
      <c r="C5" s="83"/>
      <c r="D5" s="83"/>
      <c r="E5" s="83"/>
    </row>
    <row r="6" spans="1:7" x14ac:dyDescent="0.25">
      <c r="B6" s="84" t="s">
        <v>95</v>
      </c>
      <c r="C6" s="91">
        <v>11718.1</v>
      </c>
      <c r="D6" s="25" t="s">
        <v>3</v>
      </c>
    </row>
    <row r="7" spans="1:7" ht="39" customHeight="1" x14ac:dyDescent="0.25">
      <c r="A7" s="100" t="s">
        <v>5</v>
      </c>
      <c r="B7" s="101"/>
      <c r="C7" s="101"/>
      <c r="D7" s="101"/>
      <c r="E7" s="102"/>
    </row>
    <row r="8" spans="1:7" x14ac:dyDescent="0.25">
      <c r="A8" s="87">
        <v>1</v>
      </c>
      <c r="B8" s="103" t="s">
        <v>92</v>
      </c>
      <c r="C8" s="104"/>
      <c r="D8" s="105">
        <v>2018773.05</v>
      </c>
      <c r="E8" s="106"/>
    </row>
    <row r="9" spans="1:7" ht="30" x14ac:dyDescent="0.25">
      <c r="A9" s="48">
        <v>2</v>
      </c>
      <c r="B9" s="82" t="s">
        <v>6</v>
      </c>
      <c r="C9" s="34"/>
      <c r="D9" s="107">
        <f>D10+D11+D12</f>
        <v>4859797.1400000006</v>
      </c>
      <c r="E9" s="107"/>
      <c r="F9" s="70"/>
      <c r="G9" s="70"/>
    </row>
    <row r="10" spans="1:7" x14ac:dyDescent="0.25">
      <c r="A10" s="49" t="s">
        <v>14</v>
      </c>
      <c r="B10" s="27" t="s">
        <v>15</v>
      </c>
      <c r="C10" s="35"/>
      <c r="D10" s="108">
        <v>4554849.66</v>
      </c>
      <c r="E10" s="109"/>
    </row>
    <row r="11" spans="1:7" x14ac:dyDescent="0.25">
      <c r="A11" s="49" t="s">
        <v>16</v>
      </c>
      <c r="B11" s="27" t="s">
        <v>13</v>
      </c>
      <c r="C11" s="35"/>
      <c r="D11" s="108">
        <v>267624.48</v>
      </c>
      <c r="E11" s="109"/>
    </row>
    <row r="12" spans="1:7" x14ac:dyDescent="0.25">
      <c r="A12" s="49" t="s">
        <v>17</v>
      </c>
      <c r="B12" s="27" t="s">
        <v>7</v>
      </c>
      <c r="C12" s="35"/>
      <c r="D12" s="108">
        <v>37323</v>
      </c>
      <c r="E12" s="109"/>
    </row>
    <row r="13" spans="1:7" ht="30.75" customHeight="1" x14ac:dyDescent="0.25">
      <c r="A13" s="48">
        <v>3</v>
      </c>
      <c r="B13" s="110" t="s">
        <v>22</v>
      </c>
      <c r="C13" s="110"/>
      <c r="D13" s="111">
        <f>D14+D15+D16</f>
        <v>4832704.1899999995</v>
      </c>
      <c r="E13" s="112"/>
    </row>
    <row r="14" spans="1:7" x14ac:dyDescent="0.25">
      <c r="A14" s="49" t="s">
        <v>18</v>
      </c>
      <c r="B14" s="27" t="s">
        <v>15</v>
      </c>
      <c r="C14" s="35"/>
      <c r="D14" s="108">
        <v>4527756.71</v>
      </c>
      <c r="E14" s="109"/>
    </row>
    <row r="15" spans="1:7" x14ac:dyDescent="0.25">
      <c r="A15" s="49" t="s">
        <v>19</v>
      </c>
      <c r="B15" s="27" t="s">
        <v>13</v>
      </c>
      <c r="C15" s="35"/>
      <c r="D15" s="108">
        <v>267624.48</v>
      </c>
      <c r="E15" s="109"/>
    </row>
    <row r="16" spans="1:7" x14ac:dyDescent="0.25">
      <c r="A16" s="49" t="s">
        <v>20</v>
      </c>
      <c r="B16" s="27" t="s">
        <v>7</v>
      </c>
      <c r="C16" s="35"/>
      <c r="D16" s="108">
        <f>D12</f>
        <v>37323</v>
      </c>
      <c r="E16" s="109"/>
    </row>
    <row r="17" spans="1:8" x14ac:dyDescent="0.25">
      <c r="A17" s="49">
        <v>4</v>
      </c>
      <c r="B17" s="27" t="s">
        <v>96</v>
      </c>
      <c r="C17" s="35"/>
      <c r="D17" s="113">
        <f>D9-D13</f>
        <v>27092.950000001118</v>
      </c>
      <c r="E17" s="114"/>
    </row>
    <row r="18" spans="1:8" ht="30" customHeight="1" x14ac:dyDescent="0.25">
      <c r="A18" s="48">
        <v>5</v>
      </c>
      <c r="B18" s="120" t="s">
        <v>23</v>
      </c>
      <c r="C18" s="121"/>
      <c r="D18" s="122">
        <f>C131</f>
        <v>4763211.6599999992</v>
      </c>
      <c r="E18" s="123"/>
    </row>
    <row r="19" spans="1:8" x14ac:dyDescent="0.25">
      <c r="A19" s="49">
        <v>6</v>
      </c>
      <c r="B19" s="27" t="s">
        <v>94</v>
      </c>
      <c r="C19" s="35"/>
      <c r="D19" s="113">
        <f>D9-D18</f>
        <v>96585.480000001378</v>
      </c>
      <c r="E19" s="114"/>
    </row>
    <row r="20" spans="1:8" x14ac:dyDescent="0.25">
      <c r="A20" s="87">
        <v>7</v>
      </c>
      <c r="B20" s="88" t="s">
        <v>93</v>
      </c>
      <c r="C20" s="89"/>
      <c r="D20" s="105">
        <f>D8+D9-D18</f>
        <v>2115358.5300000012</v>
      </c>
      <c r="E20" s="106"/>
    </row>
    <row r="21" spans="1:8" x14ac:dyDescent="0.25">
      <c r="A21" s="49"/>
      <c r="B21" s="26"/>
      <c r="C21" s="36"/>
      <c r="D21" s="115"/>
      <c r="E21" s="116"/>
    </row>
    <row r="22" spans="1:8" ht="21.75" customHeight="1" x14ac:dyDescent="0.25">
      <c r="A22" s="117" t="s">
        <v>8</v>
      </c>
      <c r="B22" s="118"/>
      <c r="C22" s="118"/>
      <c r="D22" s="118"/>
      <c r="E22" s="119"/>
    </row>
    <row r="23" spans="1:8" ht="73.5" customHeight="1" x14ac:dyDescent="0.25">
      <c r="A23" s="49" t="s">
        <v>21</v>
      </c>
      <c r="B23" s="2" t="s">
        <v>0</v>
      </c>
      <c r="C23" s="37" t="s">
        <v>9</v>
      </c>
      <c r="D23" s="28" t="s">
        <v>10</v>
      </c>
      <c r="E23" s="29" t="s">
        <v>1</v>
      </c>
    </row>
    <row r="24" spans="1:8" x14ac:dyDescent="0.25">
      <c r="A24" s="51">
        <v>1</v>
      </c>
      <c r="B24" s="3" t="s">
        <v>42</v>
      </c>
      <c r="C24" s="38">
        <f>SUM(C25:C26)</f>
        <v>761723.37</v>
      </c>
      <c r="D24" s="4"/>
      <c r="E24" s="4"/>
    </row>
    <row r="25" spans="1:8" s="9" customFormat="1" x14ac:dyDescent="0.25">
      <c r="A25" s="85" t="s">
        <v>24</v>
      </c>
      <c r="B25" s="92" t="s">
        <v>222</v>
      </c>
      <c r="C25" s="93">
        <v>351543</v>
      </c>
      <c r="D25" s="92" t="s">
        <v>3</v>
      </c>
      <c r="E25" s="93">
        <v>70308.600000000006</v>
      </c>
      <c r="F25" s="76"/>
      <c r="G25" s="8"/>
      <c r="H25" s="8"/>
    </row>
    <row r="26" spans="1:8" s="9" customFormat="1" x14ac:dyDescent="0.25">
      <c r="A26" s="85" t="s">
        <v>81</v>
      </c>
      <c r="B26" s="92" t="s">
        <v>223</v>
      </c>
      <c r="C26" s="93">
        <v>410180.37</v>
      </c>
      <c r="D26" s="92" t="s">
        <v>3</v>
      </c>
      <c r="E26" s="93">
        <v>70308.600000000006</v>
      </c>
      <c r="F26" s="76"/>
      <c r="G26" s="8"/>
      <c r="H26" s="8"/>
    </row>
    <row r="27" spans="1:8" s="10" customFormat="1" ht="28.5" x14ac:dyDescent="0.25">
      <c r="A27" s="51">
        <v>2</v>
      </c>
      <c r="B27" s="3" t="s">
        <v>43</v>
      </c>
      <c r="C27" s="38">
        <f>SUM(C28:C29)</f>
        <v>405448.62</v>
      </c>
      <c r="D27" s="4"/>
      <c r="E27" s="4"/>
      <c r="F27" s="77"/>
    </row>
    <row r="28" spans="1:8" s="9" customFormat="1" x14ac:dyDescent="0.25">
      <c r="A28" s="85" t="s">
        <v>14</v>
      </c>
      <c r="B28" s="92" t="s">
        <v>218</v>
      </c>
      <c r="C28" s="93">
        <v>188075.51999999999</v>
      </c>
      <c r="D28" s="92" t="s">
        <v>3</v>
      </c>
      <c r="E28" s="93">
        <v>70308.600000000006</v>
      </c>
      <c r="F28" s="76"/>
      <c r="G28" s="8"/>
      <c r="H28" s="8"/>
    </row>
    <row r="29" spans="1:8" s="9" customFormat="1" x14ac:dyDescent="0.25">
      <c r="A29" s="85" t="s">
        <v>16</v>
      </c>
      <c r="B29" s="92" t="s">
        <v>219</v>
      </c>
      <c r="C29" s="93">
        <v>217373.1</v>
      </c>
      <c r="D29" s="92" t="s">
        <v>3</v>
      </c>
      <c r="E29" s="93">
        <v>70308.600000000006</v>
      </c>
      <c r="F29" s="76"/>
      <c r="G29" s="8"/>
      <c r="H29" s="8"/>
    </row>
    <row r="30" spans="1:8" s="10" customFormat="1" x14ac:dyDescent="0.25">
      <c r="A30" s="51">
        <v>3</v>
      </c>
      <c r="B30" s="3" t="s">
        <v>44</v>
      </c>
      <c r="C30" s="38"/>
      <c r="D30" s="31"/>
      <c r="E30" s="4"/>
      <c r="F30" s="77"/>
    </row>
    <row r="31" spans="1:8" s="10" customFormat="1" ht="28.5" x14ac:dyDescent="0.25">
      <c r="A31" s="51">
        <v>4</v>
      </c>
      <c r="B31" s="3" t="s">
        <v>45</v>
      </c>
      <c r="C31" s="38">
        <f>SUM(C32:C39)</f>
        <v>298227.99</v>
      </c>
      <c r="D31" s="4"/>
      <c r="E31" s="4"/>
      <c r="F31" s="77"/>
    </row>
    <row r="32" spans="1:8" s="9" customFormat="1" x14ac:dyDescent="0.25">
      <c r="A32" s="85" t="s">
        <v>25</v>
      </c>
      <c r="B32" s="92" t="s">
        <v>162</v>
      </c>
      <c r="C32" s="93">
        <v>15235.87</v>
      </c>
      <c r="D32" s="92" t="s">
        <v>3</v>
      </c>
      <c r="E32" s="93">
        <v>70308.600000000006</v>
      </c>
      <c r="F32" s="76"/>
      <c r="G32" s="8"/>
      <c r="H32" s="8"/>
    </row>
    <row r="33" spans="1:8" s="9" customFormat="1" x14ac:dyDescent="0.25">
      <c r="A33" s="85" t="s">
        <v>26</v>
      </c>
      <c r="B33" s="92" t="s">
        <v>163</v>
      </c>
      <c r="C33" s="93">
        <v>12304.01</v>
      </c>
      <c r="D33" s="92" t="s">
        <v>3</v>
      </c>
      <c r="E33" s="93">
        <v>70308.600000000006</v>
      </c>
      <c r="F33" s="76"/>
      <c r="G33" s="8"/>
      <c r="H33" s="8"/>
    </row>
    <row r="34" spans="1:8" s="9" customFormat="1" x14ac:dyDescent="0.25">
      <c r="A34" s="85" t="s">
        <v>27</v>
      </c>
      <c r="B34" s="92" t="s">
        <v>194</v>
      </c>
      <c r="C34" s="93">
        <v>7614.42</v>
      </c>
      <c r="D34" s="92" t="s">
        <v>3</v>
      </c>
      <c r="E34" s="93">
        <v>70308.600000000006</v>
      </c>
      <c r="F34" s="76"/>
      <c r="G34" s="8"/>
      <c r="H34" s="8"/>
    </row>
    <row r="35" spans="1:8" s="9" customFormat="1" x14ac:dyDescent="0.25">
      <c r="A35" s="85" t="s">
        <v>28</v>
      </c>
      <c r="B35" s="92" t="s">
        <v>195</v>
      </c>
      <c r="C35" s="93">
        <v>5856.71</v>
      </c>
      <c r="D35" s="92" t="s">
        <v>3</v>
      </c>
      <c r="E35" s="93">
        <v>70308.600000000006</v>
      </c>
      <c r="F35" s="76"/>
      <c r="G35" s="8"/>
      <c r="H35" s="8"/>
    </row>
    <row r="36" spans="1:8" s="9" customFormat="1" x14ac:dyDescent="0.25">
      <c r="A36" s="85" t="s">
        <v>82</v>
      </c>
      <c r="B36" s="92" t="s">
        <v>235</v>
      </c>
      <c r="C36" s="93">
        <v>9962.73</v>
      </c>
      <c r="D36" s="92" t="s">
        <v>3</v>
      </c>
      <c r="E36" s="93">
        <v>70308.600000000006</v>
      </c>
      <c r="F36" s="76"/>
      <c r="G36" s="8"/>
      <c r="H36" s="8"/>
    </row>
    <row r="37" spans="1:8" s="9" customFormat="1" x14ac:dyDescent="0.25">
      <c r="A37" s="85" t="s">
        <v>83</v>
      </c>
      <c r="B37" s="92" t="s">
        <v>236</v>
      </c>
      <c r="C37" s="93">
        <v>11720.44</v>
      </c>
      <c r="D37" s="92" t="s">
        <v>3</v>
      </c>
      <c r="E37" s="93">
        <v>70308.600000000006</v>
      </c>
      <c r="F37" s="76"/>
      <c r="G37" s="8"/>
      <c r="H37" s="8"/>
    </row>
    <row r="38" spans="1:8" s="9" customFormat="1" x14ac:dyDescent="0.25">
      <c r="A38" s="85" t="s">
        <v>84</v>
      </c>
      <c r="B38" s="92" t="s">
        <v>239</v>
      </c>
      <c r="C38" s="93">
        <v>112493.75999999999</v>
      </c>
      <c r="D38" s="92" t="s">
        <v>3</v>
      </c>
      <c r="E38" s="93">
        <v>70308.600000000006</v>
      </c>
      <c r="F38" s="76"/>
      <c r="G38" s="8"/>
      <c r="H38" s="8"/>
    </row>
    <row r="39" spans="1:8" s="9" customFormat="1" x14ac:dyDescent="0.25">
      <c r="A39" s="85" t="s">
        <v>85</v>
      </c>
      <c r="B39" s="92" t="s">
        <v>240</v>
      </c>
      <c r="C39" s="93">
        <v>123040.05</v>
      </c>
      <c r="D39" s="92" t="s">
        <v>3</v>
      </c>
      <c r="E39" s="93">
        <v>70308.600000000006</v>
      </c>
      <c r="F39" s="76"/>
      <c r="G39" s="8"/>
      <c r="H39" s="8"/>
    </row>
    <row r="40" spans="1:8" ht="42.75" outlineLevel="1" x14ac:dyDescent="0.25">
      <c r="A40" s="51">
        <v>5</v>
      </c>
      <c r="B40" s="86" t="s">
        <v>149</v>
      </c>
      <c r="C40" s="40">
        <f>SUM(C41:C100)</f>
        <v>937063.02000000014</v>
      </c>
      <c r="D40" s="11"/>
      <c r="E40" s="11"/>
      <c r="G40" s="5"/>
    </row>
    <row r="41" spans="1:8" outlineLevel="1" x14ac:dyDescent="0.25">
      <c r="A41" s="49" t="s">
        <v>29</v>
      </c>
      <c r="B41" s="92" t="s">
        <v>165</v>
      </c>
      <c r="C41" s="93">
        <v>6632.43</v>
      </c>
      <c r="D41" s="92" t="s">
        <v>76</v>
      </c>
      <c r="E41" s="93">
        <v>1</v>
      </c>
      <c r="G41" s="5"/>
    </row>
    <row r="42" spans="1:8" outlineLevel="1" x14ac:dyDescent="0.25">
      <c r="A42" s="49" t="s">
        <v>30</v>
      </c>
      <c r="B42" s="92" t="s">
        <v>168</v>
      </c>
      <c r="C42" s="93">
        <v>16580.46</v>
      </c>
      <c r="D42" s="92" t="s">
        <v>59</v>
      </c>
      <c r="E42" s="93">
        <v>1</v>
      </c>
      <c r="G42" s="5"/>
    </row>
    <row r="43" spans="1:8" ht="30" customHeight="1" outlineLevel="1" x14ac:dyDescent="0.25">
      <c r="A43" s="49" t="s">
        <v>31</v>
      </c>
      <c r="B43" s="92" t="s">
        <v>169</v>
      </c>
      <c r="C43" s="93">
        <v>7788.55</v>
      </c>
      <c r="D43" s="92" t="s">
        <v>170</v>
      </c>
      <c r="E43" s="93">
        <v>1</v>
      </c>
      <c r="G43" s="5"/>
    </row>
    <row r="44" spans="1:8" outlineLevel="1" x14ac:dyDescent="0.25">
      <c r="A44" s="49" t="s">
        <v>32</v>
      </c>
      <c r="B44" s="92" t="s">
        <v>171</v>
      </c>
      <c r="C44" s="93">
        <v>6171.91</v>
      </c>
      <c r="D44" s="92" t="s">
        <v>170</v>
      </c>
      <c r="E44" s="93">
        <v>1</v>
      </c>
      <c r="G44" s="5"/>
    </row>
    <row r="45" spans="1:8" outlineLevel="1" x14ac:dyDescent="0.25">
      <c r="A45" s="49" t="s">
        <v>33</v>
      </c>
      <c r="B45" s="92" t="s">
        <v>172</v>
      </c>
      <c r="C45" s="93">
        <v>3080.33</v>
      </c>
      <c r="D45" s="92" t="s">
        <v>61</v>
      </c>
      <c r="E45" s="93">
        <v>1</v>
      </c>
      <c r="G45" s="5"/>
    </row>
    <row r="46" spans="1:8" outlineLevel="1" x14ac:dyDescent="0.25">
      <c r="A46" s="49" t="s">
        <v>34</v>
      </c>
      <c r="B46" s="92" t="s">
        <v>173</v>
      </c>
      <c r="C46" s="93">
        <v>6279.26</v>
      </c>
      <c r="D46" s="92" t="s">
        <v>58</v>
      </c>
      <c r="E46" s="93">
        <v>1</v>
      </c>
      <c r="G46" s="5"/>
    </row>
    <row r="47" spans="1:8" outlineLevel="1" x14ac:dyDescent="0.25">
      <c r="A47" s="49" t="s">
        <v>35</v>
      </c>
      <c r="B47" s="92" t="s">
        <v>174</v>
      </c>
      <c r="C47" s="93">
        <v>4271.32</v>
      </c>
      <c r="D47" s="92" t="s">
        <v>58</v>
      </c>
      <c r="E47" s="93">
        <v>2</v>
      </c>
      <c r="G47" s="5"/>
    </row>
    <row r="48" spans="1:8" outlineLevel="1" x14ac:dyDescent="0.25">
      <c r="A48" s="49" t="s">
        <v>36</v>
      </c>
      <c r="B48" s="92" t="s">
        <v>175</v>
      </c>
      <c r="C48" s="93">
        <v>7198.26</v>
      </c>
      <c r="D48" s="92" t="s">
        <v>58</v>
      </c>
      <c r="E48" s="93">
        <v>1</v>
      </c>
      <c r="G48" s="5"/>
    </row>
    <row r="49" spans="1:6" s="16" customFormat="1" outlineLevel="2" x14ac:dyDescent="0.25">
      <c r="A49" s="49" t="s">
        <v>97</v>
      </c>
      <c r="B49" s="92" t="s">
        <v>176</v>
      </c>
      <c r="C49" s="93">
        <v>31211.82</v>
      </c>
      <c r="D49" s="92" t="s">
        <v>58</v>
      </c>
      <c r="E49" s="93">
        <v>1</v>
      </c>
      <c r="F49" s="78"/>
    </row>
    <row r="50" spans="1:6" s="16" customFormat="1" outlineLevel="2" x14ac:dyDescent="0.25">
      <c r="A50" s="49" t="s">
        <v>98</v>
      </c>
      <c r="B50" s="92" t="s">
        <v>79</v>
      </c>
      <c r="C50" s="93">
        <v>8140.89</v>
      </c>
      <c r="D50" s="92" t="s">
        <v>58</v>
      </c>
      <c r="E50" s="93">
        <v>3</v>
      </c>
      <c r="F50" s="78"/>
    </row>
    <row r="51" spans="1:6" s="16" customFormat="1" outlineLevel="2" x14ac:dyDescent="0.25">
      <c r="A51" s="49" t="s">
        <v>99</v>
      </c>
      <c r="B51" s="92" t="s">
        <v>177</v>
      </c>
      <c r="C51" s="93">
        <v>2813.59</v>
      </c>
      <c r="D51" s="92" t="s">
        <v>58</v>
      </c>
      <c r="E51" s="93">
        <v>1</v>
      </c>
      <c r="F51" s="78"/>
    </row>
    <row r="52" spans="1:6" s="16" customFormat="1" outlineLevel="2" x14ac:dyDescent="0.25">
      <c r="A52" s="49" t="s">
        <v>100</v>
      </c>
      <c r="B52" s="92" t="s">
        <v>178</v>
      </c>
      <c r="C52" s="93">
        <v>10134.56</v>
      </c>
      <c r="D52" s="92" t="s">
        <v>61</v>
      </c>
      <c r="E52" s="93">
        <v>1</v>
      </c>
      <c r="F52" s="78"/>
    </row>
    <row r="53" spans="1:6" s="16" customFormat="1" outlineLevel="2" x14ac:dyDescent="0.25">
      <c r="A53" s="49" t="s">
        <v>101</v>
      </c>
      <c r="B53" s="92" t="s">
        <v>179</v>
      </c>
      <c r="C53" s="93">
        <v>7337.43</v>
      </c>
      <c r="D53" s="92" t="s">
        <v>58</v>
      </c>
      <c r="E53" s="93">
        <v>1</v>
      </c>
      <c r="F53" s="78"/>
    </row>
    <row r="54" spans="1:6" s="16" customFormat="1" outlineLevel="2" x14ac:dyDescent="0.25">
      <c r="A54" s="49" t="s">
        <v>102</v>
      </c>
      <c r="B54" s="92" t="s">
        <v>180</v>
      </c>
      <c r="C54" s="93">
        <v>15901.65</v>
      </c>
      <c r="D54" s="92" t="s">
        <v>170</v>
      </c>
      <c r="E54" s="93">
        <v>1</v>
      </c>
      <c r="F54" s="78"/>
    </row>
    <row r="55" spans="1:6" s="16" customFormat="1" outlineLevel="2" x14ac:dyDescent="0.25">
      <c r="A55" s="49" t="s">
        <v>103</v>
      </c>
      <c r="B55" s="92" t="s">
        <v>181</v>
      </c>
      <c r="C55" s="93">
        <v>14707.73</v>
      </c>
      <c r="D55" s="92" t="s">
        <v>58</v>
      </c>
      <c r="E55" s="93">
        <v>1</v>
      </c>
      <c r="F55" s="78"/>
    </row>
    <row r="56" spans="1:6" s="16" customFormat="1" outlineLevel="2" x14ac:dyDescent="0.25">
      <c r="A56" s="49" t="s">
        <v>104</v>
      </c>
      <c r="B56" s="92" t="s">
        <v>182</v>
      </c>
      <c r="C56" s="93">
        <v>6388.14</v>
      </c>
      <c r="D56" s="92" t="s">
        <v>58</v>
      </c>
      <c r="E56" s="93">
        <v>2</v>
      </c>
      <c r="F56" s="78"/>
    </row>
    <row r="57" spans="1:6" s="16" customFormat="1" outlineLevel="2" x14ac:dyDescent="0.25">
      <c r="A57" s="49" t="s">
        <v>105</v>
      </c>
      <c r="B57" s="92" t="s">
        <v>183</v>
      </c>
      <c r="C57" s="93">
        <v>5901.84</v>
      </c>
      <c r="D57" s="92" t="s">
        <v>66</v>
      </c>
      <c r="E57" s="93">
        <v>6</v>
      </c>
      <c r="F57" s="78"/>
    </row>
    <row r="58" spans="1:6" s="16" customFormat="1" outlineLevel="2" x14ac:dyDescent="0.25">
      <c r="A58" s="49" t="s">
        <v>106</v>
      </c>
      <c r="B58" s="92" t="s">
        <v>70</v>
      </c>
      <c r="C58" s="93">
        <v>10934.58</v>
      </c>
      <c r="D58" s="92" t="s">
        <v>58</v>
      </c>
      <c r="E58" s="93">
        <v>6</v>
      </c>
      <c r="F58" s="78"/>
    </row>
    <row r="59" spans="1:6" s="16" customFormat="1" outlineLevel="2" x14ac:dyDescent="0.25">
      <c r="A59" s="49" t="s">
        <v>107</v>
      </c>
      <c r="B59" s="92" t="s">
        <v>184</v>
      </c>
      <c r="C59" s="93">
        <v>7993.34</v>
      </c>
      <c r="D59" s="92" t="s">
        <v>58</v>
      </c>
      <c r="E59" s="93">
        <v>2</v>
      </c>
      <c r="F59" s="78"/>
    </row>
    <row r="60" spans="1:6" s="16" customFormat="1" outlineLevel="2" x14ac:dyDescent="0.25">
      <c r="A60" s="49" t="s">
        <v>108</v>
      </c>
      <c r="B60" s="92" t="s">
        <v>185</v>
      </c>
      <c r="C60" s="93">
        <v>9677.17</v>
      </c>
      <c r="D60" s="92" t="s">
        <v>58</v>
      </c>
      <c r="E60" s="93">
        <v>1</v>
      </c>
      <c r="F60" s="78"/>
    </row>
    <row r="61" spans="1:6" s="16" customFormat="1" outlineLevel="2" x14ac:dyDescent="0.25">
      <c r="A61" s="49" t="s">
        <v>109</v>
      </c>
      <c r="B61" s="92" t="s">
        <v>186</v>
      </c>
      <c r="C61" s="93">
        <v>10314.99</v>
      </c>
      <c r="D61" s="92" t="s">
        <v>58</v>
      </c>
      <c r="E61" s="93">
        <v>3</v>
      </c>
      <c r="F61" s="78"/>
    </row>
    <row r="62" spans="1:6" s="16" customFormat="1" outlineLevel="2" x14ac:dyDescent="0.25">
      <c r="A62" s="49" t="s">
        <v>110</v>
      </c>
      <c r="B62" s="92" t="s">
        <v>187</v>
      </c>
      <c r="C62" s="93">
        <v>9214.83</v>
      </c>
      <c r="D62" s="92" t="s">
        <v>58</v>
      </c>
      <c r="E62" s="93">
        <v>3</v>
      </c>
      <c r="F62" s="78"/>
    </row>
    <row r="63" spans="1:6" s="16" customFormat="1" outlineLevel="2" x14ac:dyDescent="0.25">
      <c r="A63" s="49" t="s">
        <v>111</v>
      </c>
      <c r="B63" s="92" t="s">
        <v>188</v>
      </c>
      <c r="C63" s="93">
        <v>44101.79</v>
      </c>
      <c r="D63" s="92" t="s">
        <v>3</v>
      </c>
      <c r="E63" s="93">
        <v>42336.36</v>
      </c>
      <c r="F63" s="78"/>
    </row>
    <row r="64" spans="1:6" s="16" customFormat="1" outlineLevel="2" x14ac:dyDescent="0.25">
      <c r="A64" s="49" t="s">
        <v>112</v>
      </c>
      <c r="B64" s="92" t="s">
        <v>189</v>
      </c>
      <c r="C64" s="93">
        <v>74407.59</v>
      </c>
      <c r="D64" s="92" t="s">
        <v>3</v>
      </c>
      <c r="E64" s="93">
        <v>70308.600000000006</v>
      </c>
      <c r="F64" s="78"/>
    </row>
    <row r="65" spans="1:6" s="16" customFormat="1" outlineLevel="2" x14ac:dyDescent="0.25">
      <c r="A65" s="49" t="s">
        <v>113</v>
      </c>
      <c r="B65" s="92" t="s">
        <v>190</v>
      </c>
      <c r="C65" s="93">
        <v>12935.6</v>
      </c>
      <c r="D65" s="92" t="s">
        <v>71</v>
      </c>
      <c r="E65" s="93">
        <v>1</v>
      </c>
      <c r="F65" s="78"/>
    </row>
    <row r="66" spans="1:6" s="16" customFormat="1" outlineLevel="2" x14ac:dyDescent="0.25">
      <c r="A66" s="49" t="s">
        <v>114</v>
      </c>
      <c r="B66" s="92" t="s">
        <v>193</v>
      </c>
      <c r="C66" s="93">
        <v>6029.22</v>
      </c>
      <c r="D66" s="92" t="s">
        <v>77</v>
      </c>
      <c r="E66" s="93">
        <v>2</v>
      </c>
      <c r="F66" s="78"/>
    </row>
    <row r="67" spans="1:6" s="16" customFormat="1" outlineLevel="2" x14ac:dyDescent="0.25">
      <c r="A67" s="49" t="s">
        <v>115</v>
      </c>
      <c r="B67" s="92" t="s">
        <v>63</v>
      </c>
      <c r="C67" s="93">
        <v>7657.95</v>
      </c>
      <c r="D67" s="92" t="s">
        <v>71</v>
      </c>
      <c r="E67" s="93">
        <v>5</v>
      </c>
      <c r="F67" s="78"/>
    </row>
    <row r="68" spans="1:6" s="16" customFormat="1" outlineLevel="2" x14ac:dyDescent="0.25">
      <c r="A68" s="49" t="s">
        <v>116</v>
      </c>
      <c r="B68" s="92" t="s">
        <v>72</v>
      </c>
      <c r="C68" s="93">
        <v>20886.46</v>
      </c>
      <c r="D68" s="92" t="s">
        <v>58</v>
      </c>
      <c r="E68" s="93">
        <v>14</v>
      </c>
      <c r="F68" s="78"/>
    </row>
    <row r="69" spans="1:6" s="16" customFormat="1" outlineLevel="2" x14ac:dyDescent="0.25">
      <c r="A69" s="49" t="s">
        <v>117</v>
      </c>
      <c r="B69" s="92" t="s">
        <v>196</v>
      </c>
      <c r="C69" s="93">
        <v>39743.160000000003</v>
      </c>
      <c r="D69" s="92" t="s">
        <v>58</v>
      </c>
      <c r="E69" s="93">
        <v>12</v>
      </c>
      <c r="F69" s="78"/>
    </row>
    <row r="70" spans="1:6" s="16" customFormat="1" outlineLevel="2" x14ac:dyDescent="0.25">
      <c r="A70" s="49" t="s">
        <v>118</v>
      </c>
      <c r="B70" s="92" t="s">
        <v>73</v>
      </c>
      <c r="C70" s="93">
        <v>2869.97</v>
      </c>
      <c r="D70" s="92" t="s">
        <v>65</v>
      </c>
      <c r="E70" s="93">
        <v>1</v>
      </c>
      <c r="F70" s="78"/>
    </row>
    <row r="71" spans="1:6" s="16" customFormat="1" outlineLevel="2" x14ac:dyDescent="0.25">
      <c r="A71" s="49" t="s">
        <v>119</v>
      </c>
      <c r="B71" s="92" t="s">
        <v>74</v>
      </c>
      <c r="C71" s="93">
        <v>6510.16</v>
      </c>
      <c r="D71" s="92" t="s">
        <v>60</v>
      </c>
      <c r="E71" s="93">
        <v>4</v>
      </c>
      <c r="F71" s="78"/>
    </row>
    <row r="72" spans="1:6" s="16" customFormat="1" outlineLevel="2" x14ac:dyDescent="0.25">
      <c r="A72" s="49" t="s">
        <v>120</v>
      </c>
      <c r="B72" s="92" t="s">
        <v>75</v>
      </c>
      <c r="C72" s="93">
        <v>44243.86</v>
      </c>
      <c r="D72" s="92" t="s">
        <v>58</v>
      </c>
      <c r="E72" s="93">
        <v>37</v>
      </c>
      <c r="F72" s="78"/>
    </row>
    <row r="73" spans="1:6" s="16" customFormat="1" outlineLevel="2" x14ac:dyDescent="0.25">
      <c r="A73" s="49" t="s">
        <v>121</v>
      </c>
      <c r="B73" s="92" t="s">
        <v>197</v>
      </c>
      <c r="C73" s="93">
        <v>9486.7800000000007</v>
      </c>
      <c r="D73" s="92" t="s">
        <v>58</v>
      </c>
      <c r="E73" s="93">
        <v>2</v>
      </c>
      <c r="F73" s="78"/>
    </row>
    <row r="74" spans="1:6" s="16" customFormat="1" outlineLevel="2" x14ac:dyDescent="0.25">
      <c r="A74" s="49" t="s">
        <v>122</v>
      </c>
      <c r="B74" s="92" t="s">
        <v>198</v>
      </c>
      <c r="C74" s="93">
        <v>12055.92</v>
      </c>
      <c r="D74" s="92" t="s">
        <v>62</v>
      </c>
      <c r="E74" s="93">
        <v>1</v>
      </c>
      <c r="F74" s="78"/>
    </row>
    <row r="75" spans="1:6" s="16" customFormat="1" outlineLevel="2" x14ac:dyDescent="0.25">
      <c r="A75" s="49" t="s">
        <v>123</v>
      </c>
      <c r="B75" s="92" t="s">
        <v>199</v>
      </c>
      <c r="C75" s="93">
        <v>28272.720000000001</v>
      </c>
      <c r="D75" s="92" t="s">
        <v>60</v>
      </c>
      <c r="E75" s="93">
        <v>12</v>
      </c>
      <c r="F75" s="78"/>
    </row>
    <row r="76" spans="1:6" s="16" customFormat="1" outlineLevel="2" x14ac:dyDescent="0.25">
      <c r="A76" s="49" t="s">
        <v>124</v>
      </c>
      <c r="B76" s="92" t="s">
        <v>200</v>
      </c>
      <c r="C76" s="93">
        <v>2004.06</v>
      </c>
      <c r="D76" s="92" t="s">
        <v>58</v>
      </c>
      <c r="E76" s="93">
        <v>1</v>
      </c>
      <c r="F76" s="78"/>
    </row>
    <row r="77" spans="1:6" s="16" customFormat="1" outlineLevel="2" x14ac:dyDescent="0.25">
      <c r="A77" s="49" t="s">
        <v>125</v>
      </c>
      <c r="B77" s="92" t="s">
        <v>201</v>
      </c>
      <c r="C77" s="93">
        <v>4349.3500000000004</v>
      </c>
      <c r="D77" s="92" t="s">
        <v>58</v>
      </c>
      <c r="E77" s="93">
        <v>5</v>
      </c>
      <c r="F77" s="78"/>
    </row>
    <row r="78" spans="1:6" s="16" customFormat="1" outlineLevel="2" x14ac:dyDescent="0.25">
      <c r="A78" s="49" t="s">
        <v>126</v>
      </c>
      <c r="B78" s="92" t="s">
        <v>64</v>
      </c>
      <c r="C78" s="93">
        <v>7361.96</v>
      </c>
      <c r="D78" s="92" t="s">
        <v>58</v>
      </c>
      <c r="E78" s="93">
        <v>4</v>
      </c>
      <c r="F78" s="78"/>
    </row>
    <row r="79" spans="1:6" s="16" customFormat="1" outlineLevel="2" x14ac:dyDescent="0.25">
      <c r="A79" s="49" t="s">
        <v>127</v>
      </c>
      <c r="B79" s="92" t="s">
        <v>202</v>
      </c>
      <c r="C79" s="93">
        <v>45849.82</v>
      </c>
      <c r="D79" s="92" t="s">
        <v>62</v>
      </c>
      <c r="E79" s="93">
        <v>1</v>
      </c>
      <c r="F79" s="78"/>
    </row>
    <row r="80" spans="1:6" s="16" customFormat="1" outlineLevel="2" x14ac:dyDescent="0.25">
      <c r="A80" s="49" t="s">
        <v>128</v>
      </c>
      <c r="B80" s="92" t="s">
        <v>203</v>
      </c>
      <c r="C80" s="93">
        <v>54619.42</v>
      </c>
      <c r="D80" s="92" t="s">
        <v>62</v>
      </c>
      <c r="E80" s="93">
        <v>1</v>
      </c>
      <c r="F80" s="78"/>
    </row>
    <row r="81" spans="1:6" s="16" customFormat="1" outlineLevel="2" x14ac:dyDescent="0.25">
      <c r="A81" s="49" t="s">
        <v>129</v>
      </c>
      <c r="B81" s="92" t="s">
        <v>204</v>
      </c>
      <c r="C81" s="93">
        <v>7687.49</v>
      </c>
      <c r="D81" s="92" t="s">
        <v>76</v>
      </c>
      <c r="E81" s="93">
        <v>1</v>
      </c>
      <c r="F81" s="78"/>
    </row>
    <row r="82" spans="1:6" s="16" customFormat="1" outlineLevel="2" x14ac:dyDescent="0.25">
      <c r="A82" s="49" t="s">
        <v>130</v>
      </c>
      <c r="B82" s="92" t="s">
        <v>205</v>
      </c>
      <c r="C82" s="93">
        <v>7733.39</v>
      </c>
      <c r="D82" s="92" t="s">
        <v>60</v>
      </c>
      <c r="E82" s="93">
        <v>7</v>
      </c>
      <c r="F82" s="78"/>
    </row>
    <row r="83" spans="1:6" s="16" customFormat="1" outlineLevel="2" x14ac:dyDescent="0.25">
      <c r="A83" s="49" t="s">
        <v>131</v>
      </c>
      <c r="B83" s="92" t="s">
        <v>206</v>
      </c>
      <c r="C83" s="93">
        <v>12562.14</v>
      </c>
      <c r="D83" s="92" t="s">
        <v>61</v>
      </c>
      <c r="E83" s="93">
        <v>6</v>
      </c>
      <c r="F83" s="78"/>
    </row>
    <row r="84" spans="1:6" s="16" customFormat="1" outlineLevel="2" x14ac:dyDescent="0.25">
      <c r="A84" s="49" t="s">
        <v>132</v>
      </c>
      <c r="B84" s="92" t="s">
        <v>207</v>
      </c>
      <c r="C84" s="93">
        <v>3909.05</v>
      </c>
      <c r="D84" s="92" t="s">
        <v>58</v>
      </c>
      <c r="E84" s="93">
        <v>1</v>
      </c>
      <c r="F84" s="78"/>
    </row>
    <row r="85" spans="1:6" s="16" customFormat="1" outlineLevel="2" x14ac:dyDescent="0.25">
      <c r="A85" s="49" t="s">
        <v>133</v>
      </c>
      <c r="B85" s="92" t="s">
        <v>208</v>
      </c>
      <c r="C85" s="93">
        <v>8403.7999999999993</v>
      </c>
      <c r="D85" s="92" t="s">
        <v>58</v>
      </c>
      <c r="E85" s="93">
        <v>2</v>
      </c>
      <c r="F85" s="78"/>
    </row>
    <row r="86" spans="1:6" s="16" customFormat="1" outlineLevel="2" x14ac:dyDescent="0.25">
      <c r="A86" s="49" t="s">
        <v>134</v>
      </c>
      <c r="B86" s="92" t="s">
        <v>209</v>
      </c>
      <c r="C86" s="93">
        <v>13265.24</v>
      </c>
      <c r="D86" s="92" t="s">
        <v>60</v>
      </c>
      <c r="E86" s="93">
        <v>2</v>
      </c>
      <c r="F86" s="78"/>
    </row>
    <row r="87" spans="1:6" s="16" customFormat="1" outlineLevel="2" x14ac:dyDescent="0.25">
      <c r="A87" s="49" t="s">
        <v>135</v>
      </c>
      <c r="B87" s="92" t="s">
        <v>210</v>
      </c>
      <c r="C87" s="93">
        <v>112290.92</v>
      </c>
      <c r="D87" s="92" t="s">
        <v>60</v>
      </c>
      <c r="E87" s="93">
        <v>16.5</v>
      </c>
      <c r="F87" s="78"/>
    </row>
    <row r="88" spans="1:6" s="16" customFormat="1" outlineLevel="2" x14ac:dyDescent="0.25">
      <c r="A88" s="49" t="s">
        <v>136</v>
      </c>
      <c r="B88" s="92" t="s">
        <v>211</v>
      </c>
      <c r="C88" s="93">
        <v>4590.18</v>
      </c>
      <c r="D88" s="92" t="s">
        <v>58</v>
      </c>
      <c r="E88" s="93">
        <v>1</v>
      </c>
      <c r="F88" s="78"/>
    </row>
    <row r="89" spans="1:6" s="16" customFormat="1" outlineLevel="2" x14ac:dyDescent="0.25">
      <c r="A89" s="49" t="s">
        <v>137</v>
      </c>
      <c r="B89" s="92" t="s">
        <v>224</v>
      </c>
      <c r="C89" s="93">
        <v>5168.41</v>
      </c>
      <c r="D89" s="92" t="s">
        <v>58</v>
      </c>
      <c r="E89" s="93">
        <v>1</v>
      </c>
      <c r="F89" s="78"/>
    </row>
    <row r="90" spans="1:6" s="16" customFormat="1" outlineLevel="2" x14ac:dyDescent="0.25">
      <c r="A90" s="49" t="s">
        <v>138</v>
      </c>
      <c r="B90" s="92" t="s">
        <v>225</v>
      </c>
      <c r="C90" s="93">
        <v>23272.29</v>
      </c>
      <c r="D90" s="92" t="s">
        <v>58</v>
      </c>
      <c r="E90" s="93">
        <v>3</v>
      </c>
      <c r="F90" s="78"/>
    </row>
    <row r="91" spans="1:6" s="16" customFormat="1" outlineLevel="2" x14ac:dyDescent="0.25">
      <c r="A91" s="49" t="s">
        <v>139</v>
      </c>
      <c r="B91" s="92" t="s">
        <v>226</v>
      </c>
      <c r="C91" s="93">
        <v>1140.77</v>
      </c>
      <c r="D91" s="92" t="s">
        <v>58</v>
      </c>
      <c r="E91" s="93">
        <v>1</v>
      </c>
      <c r="F91" s="78"/>
    </row>
    <row r="92" spans="1:6" s="16" customFormat="1" outlineLevel="2" x14ac:dyDescent="0.25">
      <c r="A92" s="49" t="s">
        <v>140</v>
      </c>
      <c r="B92" s="92" t="s">
        <v>227</v>
      </c>
      <c r="C92" s="93">
        <v>2408.69</v>
      </c>
      <c r="D92" s="92" t="s">
        <v>58</v>
      </c>
      <c r="E92" s="93">
        <v>1</v>
      </c>
      <c r="F92" s="78"/>
    </row>
    <row r="93" spans="1:6" s="16" customFormat="1" outlineLevel="2" x14ac:dyDescent="0.25">
      <c r="A93" s="49" t="s">
        <v>141</v>
      </c>
      <c r="B93" s="92" t="s">
        <v>228</v>
      </c>
      <c r="C93" s="93">
        <v>4796.76</v>
      </c>
      <c r="D93" s="92" t="s">
        <v>58</v>
      </c>
      <c r="E93" s="93">
        <v>3</v>
      </c>
      <c r="F93" s="78"/>
    </row>
    <row r="94" spans="1:6" s="16" customFormat="1" outlineLevel="2" x14ac:dyDescent="0.25">
      <c r="A94" s="49" t="s">
        <v>142</v>
      </c>
      <c r="B94" s="92" t="s">
        <v>229</v>
      </c>
      <c r="C94" s="93">
        <v>8440.77</v>
      </c>
      <c r="D94" s="92" t="s">
        <v>58</v>
      </c>
      <c r="E94" s="93">
        <v>3</v>
      </c>
      <c r="F94" s="78"/>
    </row>
    <row r="95" spans="1:6" s="16" customFormat="1" outlineLevel="2" x14ac:dyDescent="0.25">
      <c r="A95" s="49" t="s">
        <v>143</v>
      </c>
      <c r="B95" s="92" t="s">
        <v>231</v>
      </c>
      <c r="C95" s="93">
        <v>14541.95</v>
      </c>
      <c r="D95" s="92" t="s">
        <v>61</v>
      </c>
      <c r="E95" s="93">
        <v>1</v>
      </c>
      <c r="F95" s="78"/>
    </row>
    <row r="96" spans="1:6" s="16" customFormat="1" outlineLevel="2" x14ac:dyDescent="0.25">
      <c r="A96" s="49" t="s">
        <v>144</v>
      </c>
      <c r="B96" s="92" t="s">
        <v>232</v>
      </c>
      <c r="C96" s="93">
        <v>13223.27</v>
      </c>
      <c r="D96" s="92" t="s">
        <v>59</v>
      </c>
      <c r="E96" s="93">
        <v>1</v>
      </c>
      <c r="F96" s="78"/>
    </row>
    <row r="97" spans="1:8" s="16" customFormat="1" outlineLevel="2" x14ac:dyDescent="0.25">
      <c r="A97" s="49" t="s">
        <v>145</v>
      </c>
      <c r="B97" s="92" t="s">
        <v>233</v>
      </c>
      <c r="C97" s="93">
        <v>33237.9</v>
      </c>
      <c r="D97" s="92" t="s">
        <v>59</v>
      </c>
      <c r="E97" s="93">
        <v>1</v>
      </c>
      <c r="F97" s="78"/>
    </row>
    <row r="98" spans="1:8" s="16" customFormat="1" outlineLevel="2" x14ac:dyDescent="0.25">
      <c r="A98" s="49" t="s">
        <v>146</v>
      </c>
      <c r="B98" s="92" t="s">
        <v>234</v>
      </c>
      <c r="C98" s="93">
        <v>15010.81</v>
      </c>
      <c r="D98" s="92" t="s">
        <v>76</v>
      </c>
      <c r="E98" s="93">
        <v>1</v>
      </c>
      <c r="F98" s="78"/>
    </row>
    <row r="99" spans="1:8" s="16" customFormat="1" outlineLevel="2" x14ac:dyDescent="0.25">
      <c r="A99" s="49" t="s">
        <v>147</v>
      </c>
      <c r="B99" s="92" t="s">
        <v>237</v>
      </c>
      <c r="C99" s="93">
        <v>13318.32</v>
      </c>
      <c r="D99" s="92" t="s">
        <v>60</v>
      </c>
      <c r="E99" s="93">
        <v>4</v>
      </c>
      <c r="F99" s="78"/>
    </row>
    <row r="100" spans="1:8" s="16" customFormat="1" outlineLevel="2" x14ac:dyDescent="0.25">
      <c r="A100" s="49" t="s">
        <v>148</v>
      </c>
      <c r="B100" s="63"/>
      <c r="C100" s="64"/>
      <c r="D100" s="62"/>
      <c r="E100" s="62"/>
      <c r="F100" s="78"/>
    </row>
    <row r="101" spans="1:8" s="16" customFormat="1" ht="28.5" outlineLevel="2" x14ac:dyDescent="0.25">
      <c r="A101" s="66">
        <v>6</v>
      </c>
      <c r="B101" s="3" t="s">
        <v>46</v>
      </c>
      <c r="C101" s="41"/>
      <c r="D101" s="15"/>
      <c r="E101" s="15"/>
      <c r="F101" s="78"/>
    </row>
    <row r="102" spans="1:8" s="16" customFormat="1" ht="28.5" outlineLevel="2" x14ac:dyDescent="0.25">
      <c r="A102" s="68">
        <v>7</v>
      </c>
      <c r="B102" s="3" t="s">
        <v>47</v>
      </c>
      <c r="C102" s="41">
        <f>SUM(C103:C104)</f>
        <v>645672</v>
      </c>
      <c r="D102" s="15"/>
      <c r="E102" s="65"/>
      <c r="F102" s="78"/>
    </row>
    <row r="103" spans="1:8" s="16" customFormat="1" outlineLevel="2" x14ac:dyDescent="0.25">
      <c r="A103" s="67" t="s">
        <v>56</v>
      </c>
      <c r="B103" s="92" t="s">
        <v>214</v>
      </c>
      <c r="C103" s="93">
        <v>322836</v>
      </c>
      <c r="D103" s="92" t="s">
        <v>3</v>
      </c>
      <c r="E103" s="93">
        <v>70308.600000000006</v>
      </c>
      <c r="F103" s="78"/>
    </row>
    <row r="104" spans="1:8" s="16" customFormat="1" outlineLevel="2" x14ac:dyDescent="0.25">
      <c r="A104" s="67" t="s">
        <v>150</v>
      </c>
      <c r="B104" s="92" t="s">
        <v>215</v>
      </c>
      <c r="C104" s="93">
        <v>322836</v>
      </c>
      <c r="D104" s="92" t="s">
        <v>3</v>
      </c>
      <c r="E104" s="93">
        <v>70308.600000000006</v>
      </c>
      <c r="F104" s="78"/>
    </row>
    <row r="105" spans="1:8" s="16" customFormat="1" outlineLevel="2" x14ac:dyDescent="0.25">
      <c r="A105" s="68">
        <v>8</v>
      </c>
      <c r="B105" s="71" t="s">
        <v>48</v>
      </c>
      <c r="C105" s="72">
        <v>0</v>
      </c>
      <c r="D105" s="73"/>
      <c r="E105" s="73"/>
      <c r="F105" s="78"/>
    </row>
    <row r="106" spans="1:8" s="16" customFormat="1" ht="28.5" outlineLevel="2" x14ac:dyDescent="0.25">
      <c r="A106" s="68">
        <v>9</v>
      </c>
      <c r="B106" s="3" t="s">
        <v>49</v>
      </c>
      <c r="C106" s="41">
        <f>SUM(C107:C108)</f>
        <v>12332.05</v>
      </c>
      <c r="D106" s="15"/>
      <c r="E106" s="15"/>
      <c r="F106" s="78"/>
    </row>
    <row r="107" spans="1:8" s="9" customFormat="1" x14ac:dyDescent="0.25">
      <c r="A107" s="69" t="s">
        <v>151</v>
      </c>
      <c r="B107" s="92" t="s">
        <v>230</v>
      </c>
      <c r="C107" s="93">
        <v>12332.05</v>
      </c>
      <c r="D107" s="92" t="s">
        <v>76</v>
      </c>
      <c r="E107" s="93">
        <v>1</v>
      </c>
      <c r="F107" s="76"/>
      <c r="G107" s="8"/>
      <c r="H107" s="8"/>
    </row>
    <row r="108" spans="1:8" s="9" customFormat="1" x14ac:dyDescent="0.25">
      <c r="A108" s="69" t="s">
        <v>152</v>
      </c>
      <c r="B108" s="12"/>
      <c r="C108" s="13"/>
      <c r="D108" s="14"/>
      <c r="E108" s="14"/>
      <c r="F108" s="76"/>
      <c r="G108" s="8"/>
      <c r="H108" s="8"/>
    </row>
    <row r="109" spans="1:8" s="16" customFormat="1" ht="28.5" outlineLevel="2" x14ac:dyDescent="0.25">
      <c r="A109" s="68">
        <v>10</v>
      </c>
      <c r="B109" s="3" t="s">
        <v>50</v>
      </c>
      <c r="C109" s="41"/>
      <c r="D109" s="15"/>
      <c r="E109" s="15"/>
      <c r="F109" s="78"/>
    </row>
    <row r="110" spans="1:8" s="16" customFormat="1" ht="28.5" outlineLevel="2" x14ac:dyDescent="0.25">
      <c r="A110" s="52">
        <v>11</v>
      </c>
      <c r="B110" s="17" t="s">
        <v>51</v>
      </c>
      <c r="C110" s="41">
        <f>SUM(C111:C112)</f>
        <v>173423.2</v>
      </c>
      <c r="D110" s="15"/>
      <c r="E110" s="15"/>
      <c r="F110" s="78"/>
    </row>
    <row r="111" spans="1:8" s="9" customFormat="1" x14ac:dyDescent="0.25">
      <c r="A111" s="85" t="s">
        <v>37</v>
      </c>
      <c r="B111" s="92" t="s">
        <v>212</v>
      </c>
      <c r="C111" s="93">
        <v>79680.740000000005</v>
      </c>
      <c r="D111" s="92" t="s">
        <v>3</v>
      </c>
      <c r="E111" s="93">
        <v>70308.600000000006</v>
      </c>
      <c r="F111" s="76"/>
      <c r="G111" s="8"/>
      <c r="H111" s="8"/>
    </row>
    <row r="112" spans="1:8" s="9" customFormat="1" x14ac:dyDescent="0.25">
      <c r="A112" s="85" t="s">
        <v>153</v>
      </c>
      <c r="B112" s="92" t="s">
        <v>213</v>
      </c>
      <c r="C112" s="93">
        <v>93742.46</v>
      </c>
      <c r="D112" s="92" t="s">
        <v>3</v>
      </c>
      <c r="E112" s="93">
        <v>70308.600000000006</v>
      </c>
      <c r="F112" s="76"/>
      <c r="G112" s="8"/>
      <c r="H112" s="8"/>
    </row>
    <row r="113" spans="1:8" s="16" customFormat="1" ht="28.5" outlineLevel="2" x14ac:dyDescent="0.25">
      <c r="A113" s="52">
        <v>12</v>
      </c>
      <c r="B113" s="3" t="s">
        <v>52</v>
      </c>
      <c r="C113" s="41">
        <f>SUM(C114:C115)</f>
        <v>18605.300000000003</v>
      </c>
      <c r="D113" s="15"/>
      <c r="E113" s="15"/>
      <c r="F113" s="78"/>
    </row>
    <row r="114" spans="1:8" s="9" customFormat="1" x14ac:dyDescent="0.25">
      <c r="A114" s="57" t="s">
        <v>38</v>
      </c>
      <c r="B114" s="92" t="s">
        <v>164</v>
      </c>
      <c r="C114" s="93">
        <v>11645.2</v>
      </c>
      <c r="D114" s="92" t="s">
        <v>3</v>
      </c>
      <c r="E114" s="93">
        <v>3327.2</v>
      </c>
      <c r="F114" s="76"/>
      <c r="G114" s="8"/>
      <c r="H114" s="8"/>
    </row>
    <row r="115" spans="1:8" s="9" customFormat="1" x14ac:dyDescent="0.25">
      <c r="A115" s="57" t="s">
        <v>86</v>
      </c>
      <c r="B115" s="92" t="s">
        <v>166</v>
      </c>
      <c r="C115" s="93">
        <v>6960.1</v>
      </c>
      <c r="D115" s="92" t="s">
        <v>3</v>
      </c>
      <c r="E115" s="93">
        <v>1988.6</v>
      </c>
      <c r="F115" s="76"/>
      <c r="G115" s="8"/>
      <c r="H115" s="8"/>
    </row>
    <row r="116" spans="1:8" s="16" customFormat="1" ht="57" outlineLevel="2" x14ac:dyDescent="0.25">
      <c r="A116" s="52">
        <v>13</v>
      </c>
      <c r="B116" s="3" t="s">
        <v>53</v>
      </c>
      <c r="C116" s="41">
        <f>SUM(C117:C122)</f>
        <v>441992.78</v>
      </c>
      <c r="D116" s="15"/>
      <c r="E116" s="15"/>
      <c r="F116" s="78"/>
    </row>
    <row r="117" spans="1:8" s="9" customFormat="1" x14ac:dyDescent="0.25">
      <c r="A117" s="85" t="s">
        <v>39</v>
      </c>
      <c r="B117" s="92" t="s">
        <v>167</v>
      </c>
      <c r="C117" s="93">
        <v>5488.86</v>
      </c>
      <c r="D117" s="92" t="s">
        <v>67</v>
      </c>
      <c r="E117" s="93">
        <v>0.5</v>
      </c>
      <c r="F117" s="76"/>
      <c r="G117" s="8"/>
      <c r="H117" s="8"/>
    </row>
    <row r="118" spans="1:8" s="9" customFormat="1" x14ac:dyDescent="0.25">
      <c r="A118" s="85" t="s">
        <v>55</v>
      </c>
      <c r="B118" s="92" t="s">
        <v>191</v>
      </c>
      <c r="C118" s="93">
        <v>1174.1500000000001</v>
      </c>
      <c r="D118" s="92" t="s">
        <v>3</v>
      </c>
      <c r="E118" s="93">
        <v>70308.600000000006</v>
      </c>
      <c r="F118" s="76"/>
      <c r="G118" s="8"/>
      <c r="H118" s="8"/>
    </row>
    <row r="119" spans="1:8" s="9" customFormat="1" x14ac:dyDescent="0.25">
      <c r="A119" s="85" t="s">
        <v>154</v>
      </c>
      <c r="B119" s="92" t="s">
        <v>192</v>
      </c>
      <c r="C119" s="93">
        <v>1174.1500000000001</v>
      </c>
      <c r="D119" s="92" t="s">
        <v>3</v>
      </c>
      <c r="E119" s="93">
        <v>70308.600000000006</v>
      </c>
      <c r="F119" s="76"/>
      <c r="G119" s="8"/>
      <c r="H119" s="8"/>
    </row>
    <row r="120" spans="1:8" s="9" customFormat="1" x14ac:dyDescent="0.25">
      <c r="A120" s="85" t="s">
        <v>155</v>
      </c>
      <c r="B120" s="92" t="s">
        <v>220</v>
      </c>
      <c r="C120" s="93">
        <v>166399.38</v>
      </c>
      <c r="D120" s="92" t="s">
        <v>3</v>
      </c>
      <c r="E120" s="93">
        <v>70308.600000000006</v>
      </c>
      <c r="F120" s="76"/>
      <c r="G120" s="8"/>
      <c r="H120" s="8"/>
    </row>
    <row r="121" spans="1:8" s="9" customFormat="1" x14ac:dyDescent="0.25">
      <c r="A121" s="85" t="s">
        <v>156</v>
      </c>
      <c r="B121" s="92" t="s">
        <v>221</v>
      </c>
      <c r="C121" s="93">
        <v>267756.24</v>
      </c>
      <c r="D121" s="92" t="s">
        <v>3</v>
      </c>
      <c r="E121" s="93">
        <v>70308.600000000006</v>
      </c>
      <c r="F121" s="76"/>
      <c r="G121" s="8"/>
      <c r="H121" s="8"/>
    </row>
    <row r="122" spans="1:8" s="9" customFormat="1" x14ac:dyDescent="0.25">
      <c r="A122" s="85" t="s">
        <v>157</v>
      </c>
      <c r="B122" s="6"/>
      <c r="C122" s="39"/>
      <c r="D122" s="30"/>
      <c r="E122" s="7"/>
      <c r="F122" s="76"/>
      <c r="G122" s="8"/>
      <c r="H122" s="8"/>
    </row>
    <row r="123" spans="1:8" s="16" customFormat="1" outlineLevel="2" x14ac:dyDescent="0.25">
      <c r="A123" s="58" t="s">
        <v>158</v>
      </c>
      <c r="B123" s="18" t="s">
        <v>54</v>
      </c>
      <c r="C123" s="42">
        <f>SUM(C124:C129)</f>
        <v>274854.71999999997</v>
      </c>
      <c r="D123" s="31"/>
      <c r="E123" s="19"/>
      <c r="F123" s="78"/>
    </row>
    <row r="124" spans="1:8" s="16" customFormat="1" ht="21" customHeight="1" outlineLevel="2" x14ac:dyDescent="0.25">
      <c r="A124" s="53" t="s">
        <v>40</v>
      </c>
      <c r="B124" s="79" t="s">
        <v>80</v>
      </c>
      <c r="C124" s="90">
        <v>130583.52</v>
      </c>
      <c r="D124" s="74" t="s">
        <v>58</v>
      </c>
      <c r="E124" s="75"/>
      <c r="F124" s="78"/>
    </row>
    <row r="125" spans="1:8" s="16" customFormat="1" ht="21" customHeight="1" outlineLevel="2" x14ac:dyDescent="0.25">
      <c r="A125" s="53" t="s">
        <v>41</v>
      </c>
      <c r="B125" s="79" t="s">
        <v>68</v>
      </c>
      <c r="C125" s="90">
        <f>E125*7.48</f>
        <v>10771.2</v>
      </c>
      <c r="D125" s="80" t="s">
        <v>69</v>
      </c>
      <c r="E125" s="81">
        <v>1440</v>
      </c>
      <c r="F125" s="78"/>
    </row>
    <row r="126" spans="1:8" s="16" customFormat="1" ht="21" customHeight="1" outlineLevel="2" x14ac:dyDescent="0.25">
      <c r="A126" s="53" t="s">
        <v>87</v>
      </c>
      <c r="B126" s="92" t="s">
        <v>161</v>
      </c>
      <c r="C126" s="93">
        <v>1500</v>
      </c>
      <c r="D126" s="92" t="s">
        <v>78</v>
      </c>
      <c r="E126" s="93">
        <v>1</v>
      </c>
      <c r="F126" s="78"/>
    </row>
    <row r="127" spans="1:8" s="16" customFormat="1" ht="21" customHeight="1" outlineLevel="2" x14ac:dyDescent="0.25">
      <c r="A127" s="53" t="s">
        <v>88</v>
      </c>
      <c r="B127" s="92" t="s">
        <v>216</v>
      </c>
      <c r="C127" s="93">
        <v>98400</v>
      </c>
      <c r="D127" s="92" t="s">
        <v>217</v>
      </c>
      <c r="E127" s="93">
        <v>12</v>
      </c>
      <c r="F127" s="78"/>
    </row>
    <row r="128" spans="1:8" s="16" customFormat="1" ht="21" customHeight="1" outlineLevel="2" x14ac:dyDescent="0.25">
      <c r="A128" s="53" t="s">
        <v>89</v>
      </c>
      <c r="B128" s="92" t="s">
        <v>238</v>
      </c>
      <c r="C128" s="93">
        <v>33600</v>
      </c>
      <c r="D128" s="92" t="s">
        <v>58</v>
      </c>
      <c r="E128" s="93">
        <v>1</v>
      </c>
      <c r="F128" s="78"/>
    </row>
    <row r="129" spans="1:6" s="16" customFormat="1" ht="21" customHeight="1" outlineLevel="2" x14ac:dyDescent="0.25">
      <c r="A129" s="53" t="s">
        <v>90</v>
      </c>
      <c r="B129" s="94"/>
      <c r="C129" s="95"/>
      <c r="D129" s="94"/>
      <c r="E129" s="95"/>
      <c r="F129" s="78"/>
    </row>
    <row r="130" spans="1:6" s="16" customFormat="1" outlineLevel="2" x14ac:dyDescent="0.25">
      <c r="A130" s="60" t="s">
        <v>159</v>
      </c>
      <c r="B130" s="61" t="s">
        <v>11</v>
      </c>
      <c r="C130" s="96">
        <f>C24+C27+C30+C31+C40+C101+C102+C105+C106+C109+C110+C113+C116+C123</f>
        <v>3969343.05</v>
      </c>
      <c r="D130" s="62"/>
      <c r="E130" s="62"/>
      <c r="F130" s="78"/>
    </row>
    <row r="131" spans="1:6" s="56" customFormat="1" outlineLevel="2" x14ac:dyDescent="0.25">
      <c r="A131" s="58" t="s">
        <v>160</v>
      </c>
      <c r="B131" s="54" t="s">
        <v>12</v>
      </c>
      <c r="C131" s="97">
        <f>C130*1.2</f>
        <v>4763211.6599999992</v>
      </c>
      <c r="D131" s="55" t="s">
        <v>2</v>
      </c>
      <c r="E131" s="55"/>
      <c r="F131" s="78"/>
    </row>
    <row r="132" spans="1:6" s="16" customFormat="1" outlineLevel="2" x14ac:dyDescent="0.25">
      <c r="A132" s="50"/>
      <c r="B132" s="20"/>
      <c r="C132" s="43"/>
      <c r="D132" s="21"/>
      <c r="E132" s="21"/>
      <c r="F132" s="78"/>
    </row>
    <row r="133" spans="1:6" x14ac:dyDescent="0.25">
      <c r="B133" s="1"/>
      <c r="C133" s="44"/>
      <c r="D133" s="32"/>
      <c r="E133" s="32"/>
    </row>
    <row r="134" spans="1:6" x14ac:dyDescent="0.25">
      <c r="B134" s="1"/>
      <c r="C134" s="32"/>
      <c r="D134" s="32"/>
      <c r="E134" s="32"/>
    </row>
    <row r="135" spans="1:6" s="16" customFormat="1" outlineLevel="2" x14ac:dyDescent="0.25">
      <c r="A135" s="50"/>
      <c r="F135" s="78"/>
    </row>
    <row r="136" spans="1:6" x14ac:dyDescent="0.25">
      <c r="B136" s="1"/>
      <c r="C136" s="1"/>
      <c r="D136" s="1"/>
      <c r="E136" s="1"/>
    </row>
    <row r="137" spans="1:6" ht="16.5" customHeight="1" x14ac:dyDescent="0.25">
      <c r="B137" s="1"/>
      <c r="C137" s="1"/>
      <c r="D137" s="1"/>
      <c r="E137" s="1"/>
    </row>
    <row r="138" spans="1:6" x14ac:dyDescent="0.25">
      <c r="B138" s="22"/>
      <c r="C138" s="45"/>
      <c r="D138" s="23"/>
      <c r="E138" s="23"/>
    </row>
    <row r="139" spans="1:6" x14ac:dyDescent="0.25">
      <c r="B139" s="22"/>
      <c r="C139" s="45"/>
      <c r="D139" s="33"/>
      <c r="E139" s="23"/>
    </row>
  </sheetData>
  <mergeCells count="22">
    <mergeCell ref="D19:E19"/>
    <mergeCell ref="D20:E20"/>
    <mergeCell ref="D21:E21"/>
    <mergeCell ref="A22:E22"/>
    <mergeCell ref="D14:E14"/>
    <mergeCell ref="D15:E15"/>
    <mergeCell ref="D16:E16"/>
    <mergeCell ref="D17:E17"/>
    <mergeCell ref="B18:C18"/>
    <mergeCell ref="D18:E18"/>
    <mergeCell ref="D9:E9"/>
    <mergeCell ref="D10:E10"/>
    <mergeCell ref="D11:E11"/>
    <mergeCell ref="D12:E12"/>
    <mergeCell ref="B13:C13"/>
    <mergeCell ref="D13:E13"/>
    <mergeCell ref="A2:E2"/>
    <mergeCell ref="A3:E3"/>
    <mergeCell ref="A4:E4"/>
    <mergeCell ref="A7:E7"/>
    <mergeCell ref="B8:C8"/>
    <mergeCell ref="D8:E8"/>
  </mergeCells>
  <pageMargins left="0.55118110236220474" right="0.23622047244094491" top="0.43307086614173229" bottom="0.23622047244094491" header="0.31496062992125984" footer="0.31496062992125984"/>
  <pageSetup paperSize="9" scale="82" fitToHeight="0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2025-03-31T07:36:42Z</dcterms:modified>
</cp:coreProperties>
</file>