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2" r:id="rId1"/>
  </sheets>
  <definedNames>
    <definedName name="_xlnm.Print_Area" localSheetId="0">'2024'!$A$1:$E$112</definedName>
  </definedNames>
  <calcPr calcId="144525"/>
</workbook>
</file>

<file path=xl/calcChain.xml><?xml version="1.0" encoding="utf-8"?>
<calcChain xmlns="http://schemas.openxmlformats.org/spreadsheetml/2006/main">
  <c r="C41" i="12" l="1"/>
  <c r="C92" i="12"/>
  <c r="C98" i="12"/>
  <c r="C111" i="12" s="1"/>
  <c r="D17" i="12" l="1"/>
  <c r="C110" i="12" l="1"/>
  <c r="C109" i="12" l="1"/>
  <c r="C95" i="12"/>
  <c r="C87" i="12"/>
  <c r="D14" i="12"/>
  <c r="D10" i="12"/>
  <c r="D18" i="12" l="1"/>
  <c r="C25" i="12" l="1"/>
  <c r="C28" i="12" l="1"/>
  <c r="C32" i="12" l="1"/>
  <c r="C112" i="12" l="1"/>
  <c r="D19" i="12" s="1"/>
  <c r="D20" i="12" l="1"/>
  <c r="D21" i="12"/>
</calcChain>
</file>

<file path=xl/sharedStrings.xml><?xml version="1.0" encoding="utf-8"?>
<sst xmlns="http://schemas.openxmlformats.org/spreadsheetml/2006/main" count="261" uniqueCount="202">
  <si>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</si>
  <si>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</si>
  <si>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</si>
  <si>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</si>
  <si>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</si>
  <si>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</si>
  <si>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</si>
  <si>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</si>
  <si>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</si>
  <si>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</si>
  <si>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</si>
  <si>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</si>
  <si>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</si>
  <si>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</si>
  <si>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</si>
  <si>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</si>
  <si>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</si>
  <si>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</si>
  <si>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</si>
  <si>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</si>
  <si>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</si>
  <si>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</si>
  <si>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</si>
  <si>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</si>
  <si>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</si>
  <si>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</si>
  <si>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</si>
  <si>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</si>
  <si>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</si>
  <si>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</si>
  <si>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</si>
  <si>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</si>
  <si>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</si>
  <si>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</si>
  <si>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</si>
  <si>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</si>
  <si>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</si>
  <si>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</si>
  <si>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</si>
  <si>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</si>
  <si>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</si>
  <si>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</si>
  <si>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</si>
  <si>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</si>
  <si>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</si>
  <si>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</si>
  <si>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</si>
  <si>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</si>
  <si>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</si>
  <si>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</si>
  <si>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</si>
  <si>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</si>
  <si>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</si>
  <si>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</si>
  <si>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</si>
  <si>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</si>
  <si>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</si>
  <si>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</si>
  <si>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</si>
  <si>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</si>
  <si>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шт.</t>
  </si>
  <si>
    <t>дом</t>
  </si>
  <si>
    <t>Осмотр подвала</t>
  </si>
  <si>
    <t>м</t>
  </si>
  <si>
    <t>шт</t>
  </si>
  <si>
    <t>узел</t>
  </si>
  <si>
    <t>Отключение отопления</t>
  </si>
  <si>
    <t>Очистка канализационной сети</t>
  </si>
  <si>
    <t>Регулировка теплоносителя</t>
  </si>
  <si>
    <t>стояк</t>
  </si>
  <si>
    <t>кв</t>
  </si>
  <si>
    <t>замер</t>
  </si>
  <si>
    <t>кол-во показаний</t>
  </si>
  <si>
    <t>г. Чита ул.Красноярская , д. 32</t>
  </si>
  <si>
    <t>1 стояк</t>
  </si>
  <si>
    <t>подвал</t>
  </si>
  <si>
    <t>Осмотр сантехнического оборудования</t>
  </si>
  <si>
    <t>Перезапуск (удаление воздуха) стояков отопления</t>
  </si>
  <si>
    <t>1 дом</t>
  </si>
  <si>
    <t>подъезд</t>
  </si>
  <si>
    <t>м3</t>
  </si>
  <si>
    <t>за период: 01.01.2024-31.12.2024</t>
  </si>
  <si>
    <t>Площадь</t>
  </si>
  <si>
    <t>Переходящие остатки денежных средств  на 01.01.2024</t>
  </si>
  <si>
    <t>Переходящие остатки денежных средств  на 31.12.2024</t>
  </si>
  <si>
    <t>1.2</t>
  </si>
  <si>
    <t>4.5</t>
  </si>
  <si>
    <t>4.6</t>
  </si>
  <si>
    <t>4.7</t>
  </si>
  <si>
    <t>4.8</t>
  </si>
  <si>
    <t>12.2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</si>
  <si>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</si>
  <si>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Дебиторская задолженность  за 2024г</t>
  </si>
  <si>
    <t xml:space="preserve">Остатки денежных средств  за 2024г. 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</si>
  <si>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</si>
  <si>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</si>
  <si>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</si>
  <si>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</si>
  <si>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</si>
  <si>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</si>
  <si>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</si>
  <si>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</si>
  <si>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</si>
  <si>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</si>
  <si>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</si>
  <si>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</si>
  <si>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</si>
  <si>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</si>
  <si>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</si>
  <si>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</si>
  <si>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</si>
  <si>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</si>
  <si>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</si>
  <si>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</si>
  <si>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</si>
  <si>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</si>
  <si>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</si>
  <si>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9.1</t>
  </si>
  <si>
    <t>9.2</t>
  </si>
  <si>
    <t>9.3</t>
  </si>
  <si>
    <t>11.2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</si>
  <si>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</si>
  <si>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</si>
  <si>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</si>
  <si>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</si>
  <si>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</si>
  <si>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</si>
  <si>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</si>
  <si>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</si>
  <si>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</si>
  <si>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Расходы по снятию показаний с ИПУ по электроэнергии</t>
  </si>
  <si>
    <t>Выдача рассады Красноярская 32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</si>
  <si>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</si>
  <si>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</si>
  <si>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мелких конструктивных элементов</t>
  </si>
  <si>
    <t>Дератизация помещений 2024 г.</t>
  </si>
  <si>
    <t>Завоз песка с предварительной частичной очисткой</t>
  </si>
  <si>
    <t>Закрашивание незаконной рекламы на подъездной двери Красноярская 32</t>
  </si>
  <si>
    <t>Закрытие вентиляционного продуха в подвале</t>
  </si>
  <si>
    <t>Замена водного крана д 20-25 мм</t>
  </si>
  <si>
    <t>Замена пружины на тамбурной двери</t>
  </si>
  <si>
    <t>Замена смесителя (без стоимости смесителя)</t>
  </si>
  <si>
    <t>Замена участка стояка ГВС Красноярская д 32 кв. 50</t>
  </si>
  <si>
    <t>Участок</t>
  </si>
  <si>
    <t>Замена участка трубы КНС Красноярская д 32 кв. 56</t>
  </si>
  <si>
    <t>Замена участка трубы ХВС Красноярская д. 32 кв 67</t>
  </si>
  <si>
    <t>Замена шарового металического крана д 15-32мм</t>
  </si>
  <si>
    <t>Замер температуры воздуха в квартире (подвале)</t>
  </si>
  <si>
    <t>Изготовление кожухотрубного водоподогревателя Красноярская, д.32</t>
  </si>
  <si>
    <t>Навеска замка (навеской)</t>
  </si>
  <si>
    <t>Навеска навесного замка</t>
  </si>
  <si>
    <t>Навеска почтовых ящиков, инфо досок (без их стоимости)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</si>
  <si>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</si>
  <si>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</si>
  <si>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</si>
  <si>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</si>
  <si>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</si>
  <si>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</si>
  <si>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</si>
  <si>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</si>
  <si>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</si>
  <si>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Побелка бордюров</t>
  </si>
  <si>
    <t>Покраска ТУ Красноярская д 32</t>
  </si>
  <si>
    <t>Прогонка стояка отопления, сброс воздуха</t>
  </si>
  <si>
    <t>Прочистка стояка водоснабжения ХВС и ГВС 32 (включая врезку)</t>
  </si>
  <si>
    <t>Разборка сборка элеваторного узла</t>
  </si>
  <si>
    <t>Регулировка доводчика</t>
  </si>
  <si>
    <t>Ремонт детской площадки Красноярская д 32</t>
  </si>
  <si>
    <t>Ремонт окон Красноярская д 32 п2</t>
  </si>
  <si>
    <t>Ремонт стояка ГВС Красноярская д 32 кв.22,25,28,31,34</t>
  </si>
  <si>
    <t>Ремонт швов Красноярская д 32 кв. 63</t>
  </si>
  <si>
    <t>Ремонт швов Красноярская д 32 кв. 67</t>
  </si>
  <si>
    <t>Смена труб ХВС ГВС д 20-25 армированная</t>
  </si>
  <si>
    <t>Смена труб ХВС ГВС д 32 армированная</t>
  </si>
  <si>
    <t>Смена фильтра грубой очистки ХВС ГВС д 15-25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</si>
  <si>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</si>
  <si>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</si>
  <si>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</si>
  <si>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</si>
  <si>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</si>
  <si>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</si>
  <si>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</si>
  <si>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</si>
  <si>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</t>
  </si>
  <si>
    <t>Устранение течи труб ВГП отопление</t>
  </si>
  <si>
    <t>Утепление вентиляции</t>
  </si>
  <si>
    <t>Утепление тамбура  Красноярская д 32 п1</t>
  </si>
  <si>
    <t>Утепление тамбурной двери, швов Красноярская д 32 п2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</si>
  <si>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</si>
  <si>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</si>
  <si>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</si>
  <si>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</si>
  <si>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</si>
  <si>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</si>
  <si>
    <t>5.37</t>
  </si>
  <si>
    <t>5.38</t>
  </si>
  <si>
    <t>5.39</t>
  </si>
  <si>
    <t>5.40</t>
  </si>
  <si>
    <t>5.41</t>
  </si>
  <si>
    <t>5.42</t>
  </si>
  <si>
    <t>13.9</t>
  </si>
  <si>
    <t>13.10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</si>
</sst>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49" fontId="0" fillId="0" borderId="2" xfId="0" applyNumberFormat="1" applyFill="1" applyBorder="1"/>
    <xf numFmtId="165" fontId="0" fillId="0" borderId="2" xfId="0" applyNumberFormat="1" applyFill="1" applyBorder="1"/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151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3" borderId="2" xfId="0" applyNumberFormat="1" applyFill="1" applyBorder="1"/>
    <xf numFmtId="165" fontId="0" fillId="3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315">
    <cellStyle name="Вывод" xfId="1" builtinId="21"/>
    <cellStyle name="Гиперссылка 2" xfId="64"/>
    <cellStyle name="Обычный" xfId="0" builtinId="0"/>
    <cellStyle name="Обычный 10" xfId="17"/>
    <cellStyle name="Обычный 10 2" xfId="65"/>
    <cellStyle name="Обычный 10 3" xfId="66"/>
    <cellStyle name="Обычный 10 4" xfId="67"/>
    <cellStyle name="Обычный 10 5" xfId="68"/>
    <cellStyle name="Обычный 11" xfId="19"/>
    <cellStyle name="Обычный 11 2" xfId="69"/>
    <cellStyle name="Обычный 11 3" xfId="70"/>
    <cellStyle name="Обычный 11 4" xfId="71"/>
    <cellStyle name="Обычный 11 5" xfId="72"/>
    <cellStyle name="Обычный 12" xfId="21"/>
    <cellStyle name="Обычный 12 2" xfId="73"/>
    <cellStyle name="Обычный 12 3" xfId="74"/>
    <cellStyle name="Обычный 12 4" xfId="75"/>
    <cellStyle name="Обычный 12 5" xfId="76"/>
    <cellStyle name="Обычный 13" xfId="23"/>
    <cellStyle name="Обычный 13 2" xfId="77"/>
    <cellStyle name="Обычный 13 2 2" xfId="63"/>
    <cellStyle name="Обычный 13 3" xfId="78"/>
    <cellStyle name="Обычный 13 4" xfId="79"/>
    <cellStyle name="Обычный 13 5" xfId="80"/>
    <cellStyle name="Обычный 14" xfId="25"/>
    <cellStyle name="Обычный 14 2" xfId="81"/>
    <cellStyle name="Обычный 14 3" xfId="82"/>
    <cellStyle name="Обычный 14 4" xfId="83"/>
    <cellStyle name="Обычный 14 5" xfId="84"/>
    <cellStyle name="Обычный 15" xfId="27"/>
    <cellStyle name="Обычный 15 2" xfId="85"/>
    <cellStyle name="Обычный 15 3" xfId="86"/>
    <cellStyle name="Обычный 15 4" xfId="87"/>
    <cellStyle name="Обычный 15 5" xfId="88"/>
    <cellStyle name="Обычный 16" xfId="29"/>
    <cellStyle name="Обычный 16 2" xfId="89"/>
    <cellStyle name="Обычный 16 3" xfId="90"/>
    <cellStyle name="Обычный 16 4" xfId="91"/>
    <cellStyle name="Обычный 16 5" xfId="92"/>
    <cellStyle name="Обычный 17" xfId="31"/>
    <cellStyle name="Обычный 17 2" xfId="93"/>
    <cellStyle name="Обычный 17 3" xfId="94"/>
    <cellStyle name="Обычный 17 4" xfId="95"/>
    <cellStyle name="Обычный 17 5" xfId="96"/>
    <cellStyle name="Обычный 18" xfId="33"/>
    <cellStyle name="Обычный 18 2" xfId="97"/>
    <cellStyle name="Обычный 18 3" xfId="98"/>
    <cellStyle name="Обычный 18 4" xfId="99"/>
    <cellStyle name="Обычный 18 5" xfId="100"/>
    <cellStyle name="Обычный 19" xfId="35"/>
    <cellStyle name="Обычный 19 2" xfId="101"/>
    <cellStyle name="Обычный 19 3" xfId="102"/>
    <cellStyle name="Обычный 19 4" xfId="103"/>
    <cellStyle name="Обычный 19 5" xfId="104"/>
    <cellStyle name="Обычный 2" xfId="2"/>
    <cellStyle name="Обычный 2 2" xfId="105"/>
    <cellStyle name="Обычный 2 3" xfId="106"/>
    <cellStyle name="Обычный 2 4" xfId="107"/>
    <cellStyle name="Обычный 2 5" xfId="108"/>
    <cellStyle name="Обычный 20" xfId="37"/>
    <cellStyle name="Обычный 20 2" xfId="109"/>
    <cellStyle name="Обычный 20 2 2" xfId="110"/>
    <cellStyle name="Обычный 20 2 3" xfId="111"/>
    <cellStyle name="Обычный 20 3" xfId="112"/>
    <cellStyle name="Обычный 20 4" xfId="113"/>
    <cellStyle name="Обычный 20 5" xfId="114"/>
    <cellStyle name="Обычный 21" xfId="39"/>
    <cellStyle name="Обычный 21 2" xfId="115"/>
    <cellStyle name="Обычный 21 3" xfId="116"/>
    <cellStyle name="Обычный 21 4" xfId="117"/>
    <cellStyle name="Обычный 21 5" xfId="118"/>
    <cellStyle name="Обычный 22" xfId="41"/>
    <cellStyle name="Обычный 22 2" xfId="119"/>
    <cellStyle name="Обычный 22 3" xfId="120"/>
    <cellStyle name="Обычный 22 4" xfId="121"/>
    <cellStyle name="Обычный 22 5" xfId="122"/>
    <cellStyle name="Обычный 23" xfId="43"/>
    <cellStyle name="Обычный 23 2" xfId="123"/>
    <cellStyle name="Обычный 23 3" xfId="124"/>
    <cellStyle name="Обычный 23 4" xfId="125"/>
    <cellStyle name="Обычный 23 5" xfId="126"/>
    <cellStyle name="Обычный 24" xfId="45"/>
    <cellStyle name="Обычный 24 2" xfId="127"/>
    <cellStyle name="Обычный 24 3" xfId="128"/>
    <cellStyle name="Обычный 24 4" xfId="129"/>
    <cellStyle name="Обычный 24 5" xfId="130"/>
    <cellStyle name="Обычный 25" xfId="47"/>
    <cellStyle name="Обычный 25 2" xfId="131"/>
    <cellStyle name="Обычный 25 3" xfId="132"/>
    <cellStyle name="Обычный 25 4" xfId="133"/>
    <cellStyle name="Обычный 25 5" xfId="134"/>
    <cellStyle name="Обычный 26" xfId="49"/>
    <cellStyle name="Обычный 26 2" xfId="135"/>
    <cellStyle name="Обычный 26 3" xfId="136"/>
    <cellStyle name="Обычный 26 4" xfId="137"/>
    <cellStyle name="Обычный 26 5" xfId="138"/>
    <cellStyle name="Обычный 27" xfId="50"/>
    <cellStyle name="Обычный 27 2" xfId="139"/>
    <cellStyle name="Обычный 27 3" xfId="140"/>
    <cellStyle name="Обычный 27 4" xfId="141"/>
    <cellStyle name="Обычный 27 5" xfId="142"/>
    <cellStyle name="Обычный 28" xfId="52"/>
    <cellStyle name="Обычный 28 2" xfId="143"/>
    <cellStyle name="Обычный 28 3" xfId="144"/>
    <cellStyle name="Обычный 28 4" xfId="145"/>
    <cellStyle name="Обычный 28 5" xfId="146"/>
    <cellStyle name="Обычный 29" xfId="54"/>
    <cellStyle name="Обычный 29 2" xfId="147"/>
    <cellStyle name="Обычный 29 3" xfId="148"/>
    <cellStyle name="Обычный 29 4" xfId="149"/>
    <cellStyle name="Обычный 29 5" xfId="150"/>
    <cellStyle name="Обычный 3" xfId="4"/>
    <cellStyle name="Обычный 3 2" xfId="151"/>
    <cellStyle name="Обычный 3 2 2" xfId="152"/>
    <cellStyle name="Обычный 3 2 3" xfId="153"/>
    <cellStyle name="Обычный 3 3" xfId="154"/>
    <cellStyle name="Обычный 3 3 2" xfId="155"/>
    <cellStyle name="Обычный 3 3 3" xfId="156"/>
    <cellStyle name="Обычный 3 4" xfId="157"/>
    <cellStyle name="Обычный 3 5" xfId="158"/>
    <cellStyle name="Обычный 30" xfId="56"/>
    <cellStyle name="Обычный 30 2" xfId="159"/>
    <cellStyle name="Обычный 30 3" xfId="160"/>
    <cellStyle name="Обычный 30 4" xfId="161"/>
    <cellStyle name="Обычный 30 5" xfId="162"/>
    <cellStyle name="Обычный 31" xfId="58"/>
    <cellStyle name="Обычный 31 2" xfId="163"/>
    <cellStyle name="Обычный 31 3" xfId="164"/>
    <cellStyle name="Обычный 31 4" xfId="165"/>
    <cellStyle name="Обычный 31 5" xfId="166"/>
    <cellStyle name="Обычный 32" xfId="60"/>
    <cellStyle name="Обычный 32 2" xfId="167"/>
    <cellStyle name="Обычный 32 3" xfId="168"/>
    <cellStyle name="Обычный 32 4" xfId="169"/>
    <cellStyle name="Обычный 32 5" xfId="170"/>
    <cellStyle name="Обычный 33" xfId="62"/>
    <cellStyle name="Обычный 33 2" xfId="171"/>
    <cellStyle name="Обычный 33 3" xfId="172"/>
    <cellStyle name="Обычный 4" xfId="6"/>
    <cellStyle name="Обычный 4 2" xfId="173"/>
    <cellStyle name="Обычный 4 3" xfId="174"/>
    <cellStyle name="Обычный 4 4" xfId="175"/>
    <cellStyle name="Обычный 4 5" xfId="176"/>
    <cellStyle name="Обычный 5" xfId="8"/>
    <cellStyle name="Обычный 5 2" xfId="177"/>
    <cellStyle name="Обычный 5 3" xfId="178"/>
    <cellStyle name="Обычный 5 4" xfId="179"/>
    <cellStyle name="Обычный 5 5" xfId="180"/>
    <cellStyle name="Обычный 6" xfId="10"/>
    <cellStyle name="Обычный 6 2" xfId="181"/>
    <cellStyle name="Обычный 6 3" xfId="182"/>
    <cellStyle name="Обычный 6 4" xfId="183"/>
    <cellStyle name="Обычный 6 5" xfId="184"/>
    <cellStyle name="Обычный 7" xfId="12"/>
    <cellStyle name="Обычный 7 2" xfId="185"/>
    <cellStyle name="Обычный 7 3" xfId="186"/>
    <cellStyle name="Обычный 7 4" xfId="187"/>
    <cellStyle name="Обычный 7 5" xfId="188"/>
    <cellStyle name="Обычный 8" xfId="14"/>
    <cellStyle name="Обычный 8 2" xfId="189"/>
    <cellStyle name="Обычный 8 3" xfId="190"/>
    <cellStyle name="Обычный 8 4" xfId="191"/>
    <cellStyle name="Обычный 8 5" xfId="192"/>
    <cellStyle name="Обычный 9" xfId="16"/>
    <cellStyle name="Обычный 9 2" xfId="193"/>
    <cellStyle name="Обычный 9 3" xfId="194"/>
    <cellStyle name="Обычный 9 4" xfId="195"/>
    <cellStyle name="Обычный 9 5" xfId="196"/>
    <cellStyle name="Финансовый 10" xfId="20"/>
    <cellStyle name="Финансовый 10 2" xfId="197"/>
    <cellStyle name="Финансовый 10 3" xfId="198"/>
    <cellStyle name="Финансовый 10 4" xfId="199"/>
    <cellStyle name="Финансовый 10 5" xfId="200"/>
    <cellStyle name="Финансовый 11" xfId="22"/>
    <cellStyle name="Финансовый 11 2" xfId="201"/>
    <cellStyle name="Финансовый 11 3" xfId="202"/>
    <cellStyle name="Финансовый 11 4" xfId="203"/>
    <cellStyle name="Финансовый 11 5" xfId="204"/>
    <cellStyle name="Финансовый 12" xfId="24"/>
    <cellStyle name="Финансовый 12 2" xfId="205"/>
    <cellStyle name="Финансовый 12 3" xfId="206"/>
    <cellStyle name="Финансовый 12 4" xfId="207"/>
    <cellStyle name="Финансовый 12 5" xfId="208"/>
    <cellStyle name="Финансовый 13" xfId="26"/>
    <cellStyle name="Финансовый 13 2" xfId="209"/>
    <cellStyle name="Финансовый 13 3" xfId="210"/>
    <cellStyle name="Финансовый 13 4" xfId="211"/>
    <cellStyle name="Финансовый 13 5" xfId="212"/>
    <cellStyle name="Финансовый 14" xfId="28"/>
    <cellStyle name="Финансовый 14 2" xfId="213"/>
    <cellStyle name="Финансовый 14 3" xfId="214"/>
    <cellStyle name="Финансовый 14 4" xfId="215"/>
    <cellStyle name="Финансовый 14 5" xfId="216"/>
    <cellStyle name="Финансовый 15" xfId="30"/>
    <cellStyle name="Финансовый 15 2" xfId="217"/>
    <cellStyle name="Финансовый 15 3" xfId="218"/>
    <cellStyle name="Финансовый 15 4" xfId="219"/>
    <cellStyle name="Финансовый 15 5" xfId="220"/>
    <cellStyle name="Финансовый 16" xfId="32"/>
    <cellStyle name="Финансовый 16 2" xfId="221"/>
    <cellStyle name="Финансовый 16 3" xfId="222"/>
    <cellStyle name="Финансовый 16 4" xfId="223"/>
    <cellStyle name="Финансовый 16 5" xfId="224"/>
    <cellStyle name="Финансовый 17" xfId="34"/>
    <cellStyle name="Финансовый 17 2" xfId="225"/>
    <cellStyle name="Финансовый 17 3" xfId="226"/>
    <cellStyle name="Финансовый 17 4" xfId="227"/>
    <cellStyle name="Финансовый 17 5" xfId="228"/>
    <cellStyle name="Финансовый 18" xfId="36"/>
    <cellStyle name="Финансовый 18 2" xfId="229"/>
    <cellStyle name="Финансовый 18 3" xfId="230"/>
    <cellStyle name="Финансовый 18 4" xfId="231"/>
    <cellStyle name="Финансовый 18 5" xfId="232"/>
    <cellStyle name="Финансовый 19" xfId="38"/>
    <cellStyle name="Финансовый 19 2" xfId="233"/>
    <cellStyle name="Финансовый 19 3" xfId="234"/>
    <cellStyle name="Финансовый 19 4" xfId="235"/>
    <cellStyle name="Финансовый 19 5" xfId="236"/>
    <cellStyle name="Финансовый 2" xfId="3"/>
    <cellStyle name="Финансовый 2 2" xfId="237"/>
    <cellStyle name="Финансовый 2 3" xfId="238"/>
    <cellStyle name="Финансовый 2 4" xfId="239"/>
    <cellStyle name="Финансовый 2 5" xfId="240"/>
    <cellStyle name="Финансовый 20" xfId="40"/>
    <cellStyle name="Финансовый 20 2" xfId="241"/>
    <cellStyle name="Финансовый 20 3" xfId="242"/>
    <cellStyle name="Финансовый 20 4" xfId="243"/>
    <cellStyle name="Финансовый 20 5" xfId="244"/>
    <cellStyle name="Финансовый 21" xfId="42"/>
    <cellStyle name="Финансовый 21 2" xfId="245"/>
    <cellStyle name="Финансовый 21 3" xfId="246"/>
    <cellStyle name="Финансовый 21 4" xfId="247"/>
    <cellStyle name="Финансовый 21 5" xfId="248"/>
    <cellStyle name="Финансовый 22" xfId="44"/>
    <cellStyle name="Финансовый 22 2" xfId="249"/>
    <cellStyle name="Финансовый 22 3" xfId="250"/>
    <cellStyle name="Финансовый 22 4" xfId="251"/>
    <cellStyle name="Финансовый 22 5" xfId="252"/>
    <cellStyle name="Финансовый 23" xfId="46"/>
    <cellStyle name="Финансовый 23 2" xfId="253"/>
    <cellStyle name="Финансовый 23 3" xfId="254"/>
    <cellStyle name="Финансовый 23 4" xfId="255"/>
    <cellStyle name="Финансовый 23 5" xfId="256"/>
    <cellStyle name="Финансовый 24" xfId="48"/>
    <cellStyle name="Финансовый 24 2" xfId="257"/>
    <cellStyle name="Финансовый 24 3" xfId="258"/>
    <cellStyle name="Финансовый 24 4" xfId="259"/>
    <cellStyle name="Финансовый 24 5" xfId="260"/>
    <cellStyle name="Финансовый 25" xfId="51"/>
    <cellStyle name="Финансовый 25 2" xfId="261"/>
    <cellStyle name="Финансовый 25 3" xfId="262"/>
    <cellStyle name="Финансовый 25 4" xfId="263"/>
    <cellStyle name="Финансовый 25 5" xfId="264"/>
    <cellStyle name="Финансовый 26" xfId="53"/>
    <cellStyle name="Финансовый 26 2" xfId="265"/>
    <cellStyle name="Финансовый 26 3" xfId="266"/>
    <cellStyle name="Финансовый 26 4" xfId="267"/>
    <cellStyle name="Финансовый 26 5" xfId="268"/>
    <cellStyle name="Финансовый 27" xfId="55"/>
    <cellStyle name="Финансовый 27 2" xfId="269"/>
    <cellStyle name="Финансовый 27 3" xfId="270"/>
    <cellStyle name="Финансовый 27 4" xfId="271"/>
    <cellStyle name="Финансовый 27 5" xfId="272"/>
    <cellStyle name="Финансовый 28" xfId="57"/>
    <cellStyle name="Финансовый 28 2" xfId="273"/>
    <cellStyle name="Финансовый 28 3" xfId="274"/>
    <cellStyle name="Финансовый 28 4" xfId="275"/>
    <cellStyle name="Финансовый 28 5" xfId="276"/>
    <cellStyle name="Финансовый 29" xfId="59"/>
    <cellStyle name="Финансовый 29 2" xfId="277"/>
    <cellStyle name="Финансовый 29 3" xfId="278"/>
    <cellStyle name="Финансовый 29 4" xfId="279"/>
    <cellStyle name="Финансовый 29 5" xfId="280"/>
    <cellStyle name="Финансовый 3" xfId="5"/>
    <cellStyle name="Финансовый 3 2" xfId="281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0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42578125" style="47" customWidth="1"/>
    <col min="4" max="4" width="12.42578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93" t="s">
        <v>4</v>
      </c>
      <c r="B3" s="93"/>
      <c r="C3" s="93"/>
      <c r="D3" s="93"/>
      <c r="E3" s="93"/>
    </row>
    <row r="4" spans="1:7" ht="15" customHeight="1" x14ac:dyDescent="0.25">
      <c r="A4" s="93" t="s">
        <v>73</v>
      </c>
      <c r="B4" s="93"/>
      <c r="C4" s="93"/>
      <c r="D4" s="93"/>
      <c r="E4" s="93"/>
    </row>
    <row r="5" spans="1:7" ht="17.25" customHeight="1" x14ac:dyDescent="0.25">
      <c r="A5" s="94" t="s">
        <v>81</v>
      </c>
      <c r="B5" s="94"/>
      <c r="C5" s="94"/>
      <c r="D5" s="94"/>
      <c r="E5" s="94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0" t="s">
        <v>82</v>
      </c>
      <c r="C7" s="88">
        <v>3693.7</v>
      </c>
      <c r="D7" s="81" t="s">
        <v>3</v>
      </c>
    </row>
    <row r="8" spans="1:7" ht="39" customHeight="1" x14ac:dyDescent="0.25">
      <c r="A8" s="95" t="s">
        <v>5</v>
      </c>
      <c r="B8" s="96"/>
      <c r="C8" s="96"/>
      <c r="D8" s="96"/>
      <c r="E8" s="97"/>
    </row>
    <row r="9" spans="1:7" x14ac:dyDescent="0.25">
      <c r="A9" s="84">
        <v>1</v>
      </c>
      <c r="B9" s="98" t="s">
        <v>83</v>
      </c>
      <c r="C9" s="99"/>
      <c r="D9" s="100">
        <v>623040.57600000012</v>
      </c>
      <c r="E9" s="101"/>
      <c r="F9" s="60"/>
    </row>
    <row r="10" spans="1:7" ht="30" x14ac:dyDescent="0.25">
      <c r="A10" s="49">
        <v>2</v>
      </c>
      <c r="B10" s="78" t="s">
        <v>6</v>
      </c>
      <c r="C10" s="35"/>
      <c r="D10" s="102">
        <f>D11+D12+D13</f>
        <v>1397208.36</v>
      </c>
      <c r="E10" s="102"/>
      <c r="F10" s="69"/>
      <c r="G10" s="69"/>
    </row>
    <row r="11" spans="1:7" x14ac:dyDescent="0.25">
      <c r="A11" s="50" t="s">
        <v>14</v>
      </c>
      <c r="B11" s="28" t="s">
        <v>15</v>
      </c>
      <c r="C11" s="36"/>
      <c r="D11" s="103">
        <v>1381689.56</v>
      </c>
      <c r="E11" s="104"/>
    </row>
    <row r="12" spans="1:7" x14ac:dyDescent="0.25">
      <c r="A12" s="50" t="s">
        <v>16</v>
      </c>
      <c r="B12" s="28" t="s">
        <v>13</v>
      </c>
      <c r="C12" s="36"/>
      <c r="D12" s="103">
        <v>0</v>
      </c>
      <c r="E12" s="104"/>
    </row>
    <row r="13" spans="1:7" x14ac:dyDescent="0.25">
      <c r="A13" s="50" t="s">
        <v>17</v>
      </c>
      <c r="B13" s="28" t="s">
        <v>7</v>
      </c>
      <c r="C13" s="36"/>
      <c r="D13" s="103">
        <v>15518.8</v>
      </c>
      <c r="E13" s="104"/>
    </row>
    <row r="14" spans="1:7" ht="30.75" customHeight="1" x14ac:dyDescent="0.25">
      <c r="A14" s="49">
        <v>3</v>
      </c>
      <c r="B14" s="105" t="s">
        <v>22</v>
      </c>
      <c r="C14" s="105"/>
      <c r="D14" s="106">
        <f>D15+D16+D17</f>
        <v>1400701.26</v>
      </c>
      <c r="E14" s="107"/>
    </row>
    <row r="15" spans="1:7" x14ac:dyDescent="0.25">
      <c r="A15" s="50" t="s">
        <v>18</v>
      </c>
      <c r="B15" s="28" t="s">
        <v>15</v>
      </c>
      <c r="C15" s="36"/>
      <c r="D15" s="103">
        <v>1385182.46</v>
      </c>
      <c r="E15" s="104"/>
    </row>
    <row r="16" spans="1:7" x14ac:dyDescent="0.25">
      <c r="A16" s="50" t="s">
        <v>19</v>
      </c>
      <c r="B16" s="28" t="s">
        <v>13</v>
      </c>
      <c r="C16" s="36"/>
      <c r="D16" s="103">
        <v>0</v>
      </c>
      <c r="E16" s="104"/>
    </row>
    <row r="17" spans="1:8" x14ac:dyDescent="0.25">
      <c r="A17" s="50" t="s">
        <v>20</v>
      </c>
      <c r="B17" s="28" t="s">
        <v>7</v>
      </c>
      <c r="C17" s="36"/>
      <c r="D17" s="103">
        <f>D13</f>
        <v>15518.8</v>
      </c>
      <c r="E17" s="104"/>
    </row>
    <row r="18" spans="1:8" x14ac:dyDescent="0.25">
      <c r="A18" s="50">
        <v>4</v>
      </c>
      <c r="B18" s="28" t="s">
        <v>92</v>
      </c>
      <c r="C18" s="36"/>
      <c r="D18" s="108">
        <f>D10-D14</f>
        <v>-3492.8999999999069</v>
      </c>
      <c r="E18" s="109"/>
    </row>
    <row r="19" spans="1:8" ht="30" customHeight="1" x14ac:dyDescent="0.25">
      <c r="A19" s="49">
        <v>5</v>
      </c>
      <c r="B19" s="115" t="s">
        <v>23</v>
      </c>
      <c r="C19" s="116"/>
      <c r="D19" s="117">
        <f>C112</f>
        <v>1486305.7439999997</v>
      </c>
      <c r="E19" s="118"/>
    </row>
    <row r="20" spans="1:8" x14ac:dyDescent="0.25">
      <c r="A20" s="50">
        <v>6</v>
      </c>
      <c r="B20" s="28" t="s">
        <v>93</v>
      </c>
      <c r="C20" s="36"/>
      <c r="D20" s="108">
        <f>D10-D19</f>
        <v>-89097.383999999613</v>
      </c>
      <c r="E20" s="109"/>
    </row>
    <row r="21" spans="1:8" x14ac:dyDescent="0.25">
      <c r="A21" s="84">
        <v>7</v>
      </c>
      <c r="B21" s="85" t="s">
        <v>84</v>
      </c>
      <c r="C21" s="86"/>
      <c r="D21" s="100">
        <f>D9+D10-D19</f>
        <v>533943.1920000005</v>
      </c>
      <c r="E21" s="101"/>
    </row>
    <row r="22" spans="1:8" x14ac:dyDescent="0.25">
      <c r="A22" s="50"/>
      <c r="B22" s="27"/>
      <c r="C22" s="37"/>
      <c r="D22" s="110"/>
      <c r="E22" s="111"/>
    </row>
    <row r="23" spans="1:8" ht="21.75" customHeight="1" x14ac:dyDescent="0.25">
      <c r="A23" s="112" t="s">
        <v>8</v>
      </c>
      <c r="B23" s="113"/>
      <c r="C23" s="113"/>
      <c r="D23" s="113"/>
      <c r="E23" s="114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44</v>
      </c>
      <c r="C25" s="39">
        <f>SUM(C26:C27)</f>
        <v>240105.27000000002</v>
      </c>
      <c r="D25" s="4"/>
      <c r="E25" s="4"/>
      <c r="F25" s="5"/>
    </row>
    <row r="26" spans="1:8" s="9" customFormat="1" x14ac:dyDescent="0.25">
      <c r="A26" s="82" t="s">
        <v>24</v>
      </c>
      <c r="B26" s="76" t="s">
        <v>181</v>
      </c>
      <c r="C26" s="77">
        <v>110811</v>
      </c>
      <c r="D26" s="76" t="s">
        <v>3</v>
      </c>
      <c r="E26" s="77">
        <v>22162.2</v>
      </c>
      <c r="F26" s="73"/>
      <c r="G26" s="8"/>
      <c r="H26" s="8"/>
    </row>
    <row r="27" spans="1:8" s="9" customFormat="1" x14ac:dyDescent="0.25">
      <c r="A27" s="82" t="s">
        <v>85</v>
      </c>
      <c r="B27" s="76" t="s">
        <v>182</v>
      </c>
      <c r="C27" s="77">
        <v>129294.27</v>
      </c>
      <c r="D27" s="76" t="s">
        <v>3</v>
      </c>
      <c r="E27" s="77">
        <v>22162.2</v>
      </c>
      <c r="F27" s="73"/>
      <c r="G27" s="8"/>
      <c r="H27" s="8"/>
    </row>
    <row r="28" spans="1:8" s="10" customFormat="1" ht="28.5" x14ac:dyDescent="0.25">
      <c r="A28" s="52">
        <v>2</v>
      </c>
      <c r="B28" s="3" t="s">
        <v>45</v>
      </c>
      <c r="C28" s="39">
        <f>SUM(C29:C30)</f>
        <v>118199.82</v>
      </c>
      <c r="D28" s="4"/>
      <c r="E28" s="4"/>
    </row>
    <row r="29" spans="1:8" s="9" customFormat="1" x14ac:dyDescent="0.25">
      <c r="A29" s="82" t="s">
        <v>14</v>
      </c>
      <c r="B29" s="76" t="s">
        <v>177</v>
      </c>
      <c r="C29" s="77">
        <v>53559.360000000001</v>
      </c>
      <c r="D29" s="76" t="s">
        <v>3</v>
      </c>
      <c r="E29" s="77">
        <v>22162.2</v>
      </c>
      <c r="F29" s="8"/>
      <c r="G29" s="8"/>
      <c r="H29" s="8"/>
    </row>
    <row r="30" spans="1:8" s="9" customFormat="1" x14ac:dyDescent="0.25">
      <c r="A30" s="82" t="s">
        <v>16</v>
      </c>
      <c r="B30" s="76" t="s">
        <v>178</v>
      </c>
      <c r="C30" s="77">
        <v>64640.46</v>
      </c>
      <c r="D30" s="76" t="s">
        <v>3</v>
      </c>
      <c r="E30" s="77">
        <v>22162.2</v>
      </c>
      <c r="F30" s="8"/>
      <c r="G30" s="8"/>
      <c r="H30" s="8"/>
    </row>
    <row r="31" spans="1:8" s="10" customFormat="1" x14ac:dyDescent="0.25">
      <c r="A31" s="52">
        <v>3</v>
      </c>
      <c r="B31" s="3" t="s">
        <v>46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47</v>
      </c>
      <c r="C32" s="39">
        <f>SUM(C33:C40)</f>
        <v>35645.699999999997</v>
      </c>
      <c r="D32" s="4"/>
      <c r="E32" s="4"/>
    </row>
    <row r="33" spans="1:8" s="9" customFormat="1" x14ac:dyDescent="0.25">
      <c r="A33" s="82" t="s">
        <v>25</v>
      </c>
      <c r="B33" s="76" t="s">
        <v>132</v>
      </c>
      <c r="C33" s="77">
        <v>3324.33</v>
      </c>
      <c r="D33" s="76" t="s">
        <v>3</v>
      </c>
      <c r="E33" s="77">
        <v>22162.2</v>
      </c>
      <c r="F33" s="8"/>
      <c r="G33" s="8"/>
      <c r="H33" s="8"/>
    </row>
    <row r="34" spans="1:8" s="9" customFormat="1" x14ac:dyDescent="0.25">
      <c r="A34" s="82" t="s">
        <v>26</v>
      </c>
      <c r="B34" s="76" t="s">
        <v>133</v>
      </c>
      <c r="C34" s="77">
        <v>2770.28</v>
      </c>
      <c r="D34" s="76" t="s">
        <v>3</v>
      </c>
      <c r="E34" s="77">
        <v>22162.2</v>
      </c>
      <c r="F34" s="8"/>
      <c r="G34" s="8"/>
      <c r="H34" s="8"/>
    </row>
    <row r="35" spans="1:8" s="9" customFormat="1" x14ac:dyDescent="0.25">
      <c r="A35" s="82" t="s">
        <v>27</v>
      </c>
      <c r="B35" s="76" t="s">
        <v>157</v>
      </c>
      <c r="C35" s="77">
        <v>1478.22</v>
      </c>
      <c r="D35" s="76" t="s">
        <v>3</v>
      </c>
      <c r="E35" s="77">
        <v>22162.2</v>
      </c>
      <c r="F35" s="8"/>
      <c r="G35" s="8"/>
      <c r="H35" s="8"/>
    </row>
    <row r="36" spans="1:8" s="9" customFormat="1" x14ac:dyDescent="0.25">
      <c r="A36" s="82" t="s">
        <v>28</v>
      </c>
      <c r="B36" s="76" t="s">
        <v>158</v>
      </c>
      <c r="C36" s="77">
        <v>1662.17</v>
      </c>
      <c r="D36" s="76" t="s">
        <v>3</v>
      </c>
      <c r="E36" s="77">
        <v>22162.2</v>
      </c>
      <c r="F36" s="8"/>
      <c r="G36" s="8"/>
      <c r="H36" s="8"/>
    </row>
    <row r="37" spans="1:8" s="9" customFormat="1" x14ac:dyDescent="0.25">
      <c r="A37" s="82" t="s">
        <v>86</v>
      </c>
      <c r="B37" s="76" t="s">
        <v>188</v>
      </c>
      <c r="C37" s="77">
        <v>2586.33</v>
      </c>
      <c r="D37" s="76" t="s">
        <v>3</v>
      </c>
      <c r="E37" s="77">
        <v>22162.2</v>
      </c>
      <c r="F37" s="8"/>
      <c r="G37" s="8"/>
      <c r="H37" s="8"/>
    </row>
    <row r="38" spans="1:8" s="9" customFormat="1" x14ac:dyDescent="0.25">
      <c r="A38" s="82" t="s">
        <v>87</v>
      </c>
      <c r="B38" s="76" t="s">
        <v>189</v>
      </c>
      <c r="C38" s="77">
        <v>2400.17</v>
      </c>
      <c r="D38" s="76" t="s">
        <v>3</v>
      </c>
      <c r="E38" s="77">
        <v>22162.2</v>
      </c>
      <c r="F38" s="8"/>
      <c r="G38" s="8"/>
      <c r="H38" s="8"/>
    </row>
    <row r="39" spans="1:8" s="9" customFormat="1" x14ac:dyDescent="0.25">
      <c r="A39" s="82" t="s">
        <v>88</v>
      </c>
      <c r="B39" s="76" t="s">
        <v>191</v>
      </c>
      <c r="C39" s="77">
        <v>10343.1</v>
      </c>
      <c r="D39" s="76" t="s">
        <v>3</v>
      </c>
      <c r="E39" s="77">
        <v>22162.2</v>
      </c>
      <c r="F39" s="8"/>
      <c r="G39" s="8"/>
      <c r="H39" s="8"/>
    </row>
    <row r="40" spans="1:8" s="9" customFormat="1" x14ac:dyDescent="0.25">
      <c r="A40" s="82" t="s">
        <v>89</v>
      </c>
      <c r="B40" s="76" t="s">
        <v>192</v>
      </c>
      <c r="C40" s="77">
        <v>11081.1</v>
      </c>
      <c r="D40" s="76" t="s">
        <v>3</v>
      </c>
      <c r="E40" s="77">
        <v>22162.2</v>
      </c>
      <c r="F40" s="8"/>
      <c r="G40" s="8"/>
      <c r="H40" s="8"/>
    </row>
    <row r="41" spans="1:8" ht="42.75" outlineLevel="1" x14ac:dyDescent="0.25">
      <c r="A41" s="52">
        <v>5</v>
      </c>
      <c r="B41" s="83" t="s">
        <v>91</v>
      </c>
      <c r="C41" s="41">
        <f>SUM(C42:C83)</f>
        <v>577654.05999999994</v>
      </c>
      <c r="D41" s="11"/>
      <c r="E41" s="11"/>
      <c r="F41" s="5"/>
      <c r="G41" s="5"/>
    </row>
    <row r="42" spans="1:8" outlineLevel="1" x14ac:dyDescent="0.25">
      <c r="A42" s="50" t="s">
        <v>29</v>
      </c>
      <c r="B42" s="76" t="s">
        <v>137</v>
      </c>
      <c r="C42" s="77">
        <v>9487.32</v>
      </c>
      <c r="D42" s="76" t="s">
        <v>60</v>
      </c>
      <c r="E42" s="77">
        <v>2</v>
      </c>
      <c r="F42" s="5"/>
      <c r="G42" s="5"/>
    </row>
    <row r="43" spans="1:8" outlineLevel="1" x14ac:dyDescent="0.25">
      <c r="A43" s="50" t="s">
        <v>30</v>
      </c>
      <c r="B43" s="76" t="s">
        <v>139</v>
      </c>
      <c r="C43" s="77">
        <v>9240.99</v>
      </c>
      <c r="D43" s="76" t="s">
        <v>69</v>
      </c>
      <c r="E43" s="77">
        <v>3</v>
      </c>
      <c r="F43" s="5"/>
      <c r="G43" s="5"/>
    </row>
    <row r="44" spans="1:8" ht="30" customHeight="1" outlineLevel="1" x14ac:dyDescent="0.25">
      <c r="A44" s="50" t="s">
        <v>31</v>
      </c>
      <c r="B44" s="76" t="s">
        <v>140</v>
      </c>
      <c r="C44" s="77">
        <v>1570.16</v>
      </c>
      <c r="D44" s="76" t="s">
        <v>60</v>
      </c>
      <c r="E44" s="77">
        <v>1</v>
      </c>
      <c r="F44" s="5"/>
      <c r="G44" s="5"/>
    </row>
    <row r="45" spans="1:8" outlineLevel="1" x14ac:dyDescent="0.25">
      <c r="A45" s="50" t="s">
        <v>32</v>
      </c>
      <c r="B45" s="76" t="s">
        <v>141</v>
      </c>
      <c r="C45" s="77">
        <v>5627.18</v>
      </c>
      <c r="D45" s="76" t="s">
        <v>60</v>
      </c>
      <c r="E45" s="77">
        <v>2</v>
      </c>
      <c r="F45" s="5"/>
      <c r="G45" s="5"/>
    </row>
    <row r="46" spans="1:8" outlineLevel="1" x14ac:dyDescent="0.25">
      <c r="A46" s="50" t="s">
        <v>33</v>
      </c>
      <c r="B46" s="76" t="s">
        <v>142</v>
      </c>
      <c r="C46" s="77">
        <v>12911.54</v>
      </c>
      <c r="D46" s="76" t="s">
        <v>143</v>
      </c>
      <c r="E46" s="77">
        <v>1</v>
      </c>
      <c r="F46" s="5"/>
      <c r="G46" s="5"/>
    </row>
    <row r="47" spans="1:8" outlineLevel="1" x14ac:dyDescent="0.25">
      <c r="A47" s="50" t="s">
        <v>34</v>
      </c>
      <c r="B47" s="76" t="s">
        <v>144</v>
      </c>
      <c r="C47" s="77">
        <v>9779.33</v>
      </c>
      <c r="D47" s="76" t="s">
        <v>143</v>
      </c>
      <c r="E47" s="77">
        <v>1</v>
      </c>
      <c r="F47" s="5"/>
      <c r="G47" s="5"/>
    </row>
    <row r="48" spans="1:8" outlineLevel="1" x14ac:dyDescent="0.25">
      <c r="A48" s="50" t="s">
        <v>35</v>
      </c>
      <c r="B48" s="76" t="s">
        <v>145</v>
      </c>
      <c r="C48" s="77">
        <v>14358.53</v>
      </c>
      <c r="D48" s="76" t="s">
        <v>70</v>
      </c>
      <c r="E48" s="77">
        <v>1</v>
      </c>
      <c r="F48" s="5"/>
      <c r="G48" s="5"/>
    </row>
    <row r="49" spans="1:7" outlineLevel="1" x14ac:dyDescent="0.25">
      <c r="A49" s="50" t="s">
        <v>36</v>
      </c>
      <c r="B49" s="76" t="s">
        <v>146</v>
      </c>
      <c r="C49" s="77">
        <v>3194.07</v>
      </c>
      <c r="D49" s="76" t="s">
        <v>60</v>
      </c>
      <c r="E49" s="77">
        <v>1</v>
      </c>
      <c r="F49" s="5"/>
      <c r="G49" s="5"/>
    </row>
    <row r="50" spans="1:7" outlineLevel="1" x14ac:dyDescent="0.25">
      <c r="A50" s="50" t="s">
        <v>37</v>
      </c>
      <c r="B50" s="76" t="s">
        <v>147</v>
      </c>
      <c r="C50" s="77">
        <v>2950.92</v>
      </c>
      <c r="D50" s="76" t="s">
        <v>71</v>
      </c>
      <c r="E50" s="77">
        <v>3</v>
      </c>
      <c r="F50" s="5"/>
      <c r="G50" s="5"/>
    </row>
    <row r="51" spans="1:7" outlineLevel="1" x14ac:dyDescent="0.25">
      <c r="A51" s="50" t="s">
        <v>38</v>
      </c>
      <c r="B51" s="76" t="s">
        <v>148</v>
      </c>
      <c r="C51" s="77">
        <v>49775</v>
      </c>
      <c r="D51" s="76" t="s">
        <v>60</v>
      </c>
      <c r="E51" s="77">
        <v>1</v>
      </c>
      <c r="F51" s="5"/>
      <c r="G51" s="5"/>
    </row>
    <row r="52" spans="1:7" outlineLevel="1" x14ac:dyDescent="0.25">
      <c r="A52" s="50" t="s">
        <v>39</v>
      </c>
      <c r="B52" s="76" t="s">
        <v>149</v>
      </c>
      <c r="C52" s="77">
        <v>6143.22</v>
      </c>
      <c r="D52" s="76" t="s">
        <v>60</v>
      </c>
      <c r="E52" s="77">
        <v>2</v>
      </c>
      <c r="F52" s="5"/>
      <c r="G52" s="5"/>
    </row>
    <row r="53" spans="1:7" outlineLevel="1" x14ac:dyDescent="0.25">
      <c r="A53" s="50" t="s">
        <v>58</v>
      </c>
      <c r="B53" s="76" t="s">
        <v>150</v>
      </c>
      <c r="C53" s="77">
        <v>8821.68</v>
      </c>
      <c r="D53" s="76" t="s">
        <v>60</v>
      </c>
      <c r="E53" s="77">
        <v>3</v>
      </c>
      <c r="F53" s="5"/>
      <c r="G53" s="5"/>
    </row>
    <row r="54" spans="1:7" outlineLevel="1" x14ac:dyDescent="0.25">
      <c r="A54" s="50" t="s">
        <v>59</v>
      </c>
      <c r="B54" s="76" t="s">
        <v>151</v>
      </c>
      <c r="C54" s="77">
        <v>1501.68</v>
      </c>
      <c r="D54" s="76" t="s">
        <v>60</v>
      </c>
      <c r="E54" s="77">
        <v>1</v>
      </c>
      <c r="F54" s="5"/>
      <c r="G54" s="5"/>
    </row>
    <row r="55" spans="1:7" outlineLevel="1" x14ac:dyDescent="0.25">
      <c r="A55" s="50" t="s">
        <v>94</v>
      </c>
      <c r="B55" s="76" t="s">
        <v>152</v>
      </c>
      <c r="C55" s="77">
        <v>17908.96</v>
      </c>
      <c r="D55" s="76" t="s">
        <v>3</v>
      </c>
      <c r="E55" s="77">
        <v>13344.98</v>
      </c>
      <c r="F55" s="5"/>
      <c r="G55" s="5"/>
    </row>
    <row r="56" spans="1:7" s="16" customFormat="1" outlineLevel="2" x14ac:dyDescent="0.25">
      <c r="A56" s="50" t="s">
        <v>95</v>
      </c>
      <c r="B56" s="76" t="s">
        <v>153</v>
      </c>
      <c r="C56" s="77">
        <v>31581.14</v>
      </c>
      <c r="D56" s="76" t="s">
        <v>3</v>
      </c>
      <c r="E56" s="77">
        <v>22162.2</v>
      </c>
    </row>
    <row r="57" spans="1:7" s="16" customFormat="1" outlineLevel="2" x14ac:dyDescent="0.25">
      <c r="A57" s="50" t="s">
        <v>96</v>
      </c>
      <c r="B57" s="76" t="s">
        <v>156</v>
      </c>
      <c r="C57" s="77">
        <v>3014.61</v>
      </c>
      <c r="D57" s="76" t="s">
        <v>78</v>
      </c>
      <c r="E57" s="77">
        <v>1</v>
      </c>
    </row>
    <row r="58" spans="1:7" s="16" customFormat="1" outlineLevel="2" x14ac:dyDescent="0.25">
      <c r="A58" s="50" t="s">
        <v>97</v>
      </c>
      <c r="B58" s="76" t="s">
        <v>62</v>
      </c>
      <c r="C58" s="77">
        <v>6126.36</v>
      </c>
      <c r="D58" s="76" t="s">
        <v>75</v>
      </c>
      <c r="E58" s="77">
        <v>4</v>
      </c>
    </row>
    <row r="59" spans="1:7" s="16" customFormat="1" outlineLevel="2" x14ac:dyDescent="0.25">
      <c r="A59" s="50" t="s">
        <v>98</v>
      </c>
      <c r="B59" s="76" t="s">
        <v>76</v>
      </c>
      <c r="C59" s="77">
        <v>11935.12</v>
      </c>
      <c r="D59" s="76" t="s">
        <v>60</v>
      </c>
      <c r="E59" s="77">
        <v>8</v>
      </c>
    </row>
    <row r="60" spans="1:7" s="16" customFormat="1" outlineLevel="2" x14ac:dyDescent="0.25">
      <c r="A60" s="50" t="s">
        <v>99</v>
      </c>
      <c r="B60" s="76" t="s">
        <v>193</v>
      </c>
      <c r="C60" s="77">
        <v>3675.22</v>
      </c>
      <c r="D60" s="76" t="s">
        <v>3</v>
      </c>
      <c r="E60" s="77">
        <v>0.8</v>
      </c>
    </row>
    <row r="61" spans="1:7" s="16" customFormat="1" outlineLevel="2" x14ac:dyDescent="0.25">
      <c r="A61" s="50" t="s">
        <v>100</v>
      </c>
      <c r="B61" s="76" t="s">
        <v>159</v>
      </c>
      <c r="C61" s="77">
        <v>3311.93</v>
      </c>
      <c r="D61" s="76" t="s">
        <v>60</v>
      </c>
      <c r="E61" s="77">
        <v>1</v>
      </c>
    </row>
    <row r="62" spans="1:7" s="16" customFormat="1" outlineLevel="2" x14ac:dyDescent="0.25">
      <c r="A62" s="50" t="s">
        <v>101</v>
      </c>
      <c r="B62" s="76" t="s">
        <v>66</v>
      </c>
      <c r="C62" s="77">
        <v>2869.97</v>
      </c>
      <c r="D62" s="76" t="s">
        <v>74</v>
      </c>
      <c r="E62" s="77">
        <v>1</v>
      </c>
    </row>
    <row r="63" spans="1:7" s="16" customFormat="1" outlineLevel="2" x14ac:dyDescent="0.25">
      <c r="A63" s="50" t="s">
        <v>102</v>
      </c>
      <c r="B63" s="76" t="s">
        <v>67</v>
      </c>
      <c r="C63" s="77">
        <v>35805.879999999997</v>
      </c>
      <c r="D63" s="76" t="s">
        <v>63</v>
      </c>
      <c r="E63" s="77">
        <v>22</v>
      </c>
    </row>
    <row r="64" spans="1:7" s="16" customFormat="1" outlineLevel="2" x14ac:dyDescent="0.25">
      <c r="A64" s="50" t="s">
        <v>103</v>
      </c>
      <c r="B64" s="76" t="s">
        <v>160</v>
      </c>
      <c r="C64" s="77">
        <v>22094.639999999999</v>
      </c>
      <c r="D64" s="76" t="s">
        <v>60</v>
      </c>
      <c r="E64" s="77">
        <v>8</v>
      </c>
    </row>
    <row r="65" spans="1:5" s="16" customFormat="1" outlineLevel="2" x14ac:dyDescent="0.25">
      <c r="A65" s="50" t="s">
        <v>104</v>
      </c>
      <c r="B65" s="76" t="s">
        <v>77</v>
      </c>
      <c r="C65" s="77">
        <v>28698.720000000001</v>
      </c>
      <c r="D65" s="76" t="s">
        <v>60</v>
      </c>
      <c r="E65" s="77">
        <v>24</v>
      </c>
    </row>
    <row r="66" spans="1:5" s="16" customFormat="1" outlineLevel="2" x14ac:dyDescent="0.25">
      <c r="A66" s="50" t="s">
        <v>105</v>
      </c>
      <c r="B66" s="76" t="s">
        <v>162</v>
      </c>
      <c r="C66" s="77">
        <v>12055.92</v>
      </c>
      <c r="D66" s="76" t="s">
        <v>65</v>
      </c>
      <c r="E66" s="77">
        <v>1</v>
      </c>
    </row>
    <row r="67" spans="1:5" s="16" customFormat="1" outlineLevel="2" x14ac:dyDescent="0.25">
      <c r="A67" s="50" t="s">
        <v>106</v>
      </c>
      <c r="B67" s="76" t="s">
        <v>163</v>
      </c>
      <c r="C67" s="77">
        <v>2115.38</v>
      </c>
      <c r="D67" s="76" t="s">
        <v>69</v>
      </c>
      <c r="E67" s="77">
        <v>2</v>
      </c>
    </row>
    <row r="68" spans="1:5" s="16" customFormat="1" outlineLevel="2" x14ac:dyDescent="0.25">
      <c r="A68" s="50" t="s">
        <v>107</v>
      </c>
      <c r="B68" s="76" t="s">
        <v>164</v>
      </c>
      <c r="C68" s="77">
        <v>3964.7</v>
      </c>
      <c r="D68" s="76" t="s">
        <v>63</v>
      </c>
      <c r="E68" s="77">
        <v>2</v>
      </c>
    </row>
    <row r="69" spans="1:5" s="16" customFormat="1" outlineLevel="2" x14ac:dyDescent="0.25">
      <c r="A69" s="50" t="s">
        <v>108</v>
      </c>
      <c r="B69" s="76" t="s">
        <v>165</v>
      </c>
      <c r="C69" s="77">
        <v>12681.39</v>
      </c>
      <c r="D69" s="76" t="s">
        <v>65</v>
      </c>
      <c r="E69" s="77">
        <v>1</v>
      </c>
    </row>
    <row r="70" spans="1:5" s="16" customFormat="1" outlineLevel="2" x14ac:dyDescent="0.25">
      <c r="A70" s="50" t="s">
        <v>109</v>
      </c>
      <c r="B70" s="76" t="s">
        <v>166</v>
      </c>
      <c r="C70" s="77">
        <v>869.87</v>
      </c>
      <c r="D70" s="76" t="s">
        <v>60</v>
      </c>
      <c r="E70" s="77">
        <v>1</v>
      </c>
    </row>
    <row r="71" spans="1:5" s="16" customFormat="1" outlineLevel="2" x14ac:dyDescent="0.25">
      <c r="A71" s="50" t="s">
        <v>110</v>
      </c>
      <c r="B71" s="76" t="s">
        <v>68</v>
      </c>
      <c r="C71" s="77">
        <v>3680.98</v>
      </c>
      <c r="D71" s="76" t="s">
        <v>60</v>
      </c>
      <c r="E71" s="77">
        <v>2</v>
      </c>
    </row>
    <row r="72" spans="1:5" s="16" customFormat="1" outlineLevel="2" x14ac:dyDescent="0.25">
      <c r="A72" s="50" t="s">
        <v>111</v>
      </c>
      <c r="B72" s="76" t="s">
        <v>168</v>
      </c>
      <c r="C72" s="77">
        <v>7189.2</v>
      </c>
      <c r="D72" s="76" t="s">
        <v>79</v>
      </c>
      <c r="E72" s="77">
        <v>1</v>
      </c>
    </row>
    <row r="73" spans="1:5" s="16" customFormat="1" outlineLevel="2" x14ac:dyDescent="0.25">
      <c r="A73" s="50" t="s">
        <v>112</v>
      </c>
      <c r="B73" s="76" t="s">
        <v>169</v>
      </c>
      <c r="C73" s="77">
        <v>29872.74</v>
      </c>
      <c r="D73" s="76" t="s">
        <v>69</v>
      </c>
      <c r="E73" s="77">
        <v>1</v>
      </c>
    </row>
    <row r="74" spans="1:5" s="16" customFormat="1" outlineLevel="2" x14ac:dyDescent="0.25">
      <c r="A74" s="50" t="s">
        <v>113</v>
      </c>
      <c r="B74" s="76" t="s">
        <v>170</v>
      </c>
      <c r="C74" s="77">
        <v>52358.09</v>
      </c>
      <c r="D74" s="76" t="s">
        <v>70</v>
      </c>
      <c r="E74" s="77">
        <v>1</v>
      </c>
    </row>
    <row r="75" spans="1:5" s="16" customFormat="1" outlineLevel="2" x14ac:dyDescent="0.25">
      <c r="A75" s="50" t="s">
        <v>114</v>
      </c>
      <c r="B75" s="76" t="s">
        <v>171</v>
      </c>
      <c r="C75" s="77">
        <v>35542.49</v>
      </c>
      <c r="D75" s="76" t="s">
        <v>70</v>
      </c>
      <c r="E75" s="77">
        <v>1</v>
      </c>
    </row>
    <row r="76" spans="1:5" s="16" customFormat="1" outlineLevel="2" x14ac:dyDescent="0.25">
      <c r="A76" s="50" t="s">
        <v>115</v>
      </c>
      <c r="B76" s="76" t="s">
        <v>172</v>
      </c>
      <c r="C76" s="77">
        <v>13265.24</v>
      </c>
      <c r="D76" s="76" t="s">
        <v>63</v>
      </c>
      <c r="E76" s="77">
        <v>2</v>
      </c>
    </row>
    <row r="77" spans="1:5" s="16" customFormat="1" outlineLevel="2" x14ac:dyDescent="0.25">
      <c r="A77" s="50" t="s">
        <v>116</v>
      </c>
      <c r="B77" s="76" t="s">
        <v>173</v>
      </c>
      <c r="C77" s="77">
        <v>54444.08</v>
      </c>
      <c r="D77" s="76" t="s">
        <v>63</v>
      </c>
      <c r="E77" s="77">
        <v>8</v>
      </c>
    </row>
    <row r="78" spans="1:5" s="16" customFormat="1" outlineLevel="2" x14ac:dyDescent="0.25">
      <c r="A78" s="50" t="s">
        <v>194</v>
      </c>
      <c r="B78" s="76" t="s">
        <v>174</v>
      </c>
      <c r="C78" s="77">
        <v>4590.18</v>
      </c>
      <c r="D78" s="76" t="s">
        <v>60</v>
      </c>
      <c r="E78" s="77">
        <v>1</v>
      </c>
    </row>
    <row r="79" spans="1:5" s="16" customFormat="1" outlineLevel="2" x14ac:dyDescent="0.25">
      <c r="A79" s="50" t="s">
        <v>195</v>
      </c>
      <c r="B79" s="76" t="s">
        <v>183</v>
      </c>
      <c r="C79" s="77">
        <v>2341.2600000000002</v>
      </c>
      <c r="D79" s="76" t="s">
        <v>60</v>
      </c>
      <c r="E79" s="77">
        <v>2</v>
      </c>
    </row>
    <row r="80" spans="1:5" s="16" customFormat="1" outlineLevel="2" x14ac:dyDescent="0.25">
      <c r="A80" s="50" t="s">
        <v>196</v>
      </c>
      <c r="B80" s="76" t="s">
        <v>184</v>
      </c>
      <c r="C80" s="77">
        <v>2813.59</v>
      </c>
      <c r="D80" s="76" t="s">
        <v>60</v>
      </c>
      <c r="E80" s="77">
        <v>1</v>
      </c>
    </row>
    <row r="81" spans="1:8" s="16" customFormat="1" outlineLevel="2" x14ac:dyDescent="0.25">
      <c r="A81" s="50" t="s">
        <v>197</v>
      </c>
      <c r="B81" s="76" t="s">
        <v>186</v>
      </c>
      <c r="C81" s="77">
        <v>16695.79</v>
      </c>
      <c r="D81" s="76" t="s">
        <v>79</v>
      </c>
      <c r="E81" s="77">
        <v>1</v>
      </c>
    </row>
    <row r="82" spans="1:8" s="16" customFormat="1" outlineLevel="2" x14ac:dyDescent="0.25">
      <c r="A82" s="50" t="s">
        <v>198</v>
      </c>
      <c r="B82" s="76" t="s">
        <v>187</v>
      </c>
      <c r="C82" s="77">
        <v>17841.580000000002</v>
      </c>
      <c r="D82" s="76" t="s">
        <v>79</v>
      </c>
      <c r="E82" s="77">
        <v>1</v>
      </c>
    </row>
    <row r="83" spans="1:8" s="16" customFormat="1" outlineLevel="2" x14ac:dyDescent="0.25">
      <c r="A83" s="50" t="s">
        <v>199</v>
      </c>
      <c r="B83" s="76" t="s">
        <v>190</v>
      </c>
      <c r="C83" s="77">
        <v>2947.41</v>
      </c>
      <c r="D83" s="76" t="s">
        <v>60</v>
      </c>
      <c r="E83" s="77">
        <v>1</v>
      </c>
    </row>
    <row r="84" spans="1:8" s="16" customFormat="1" ht="28.5" outlineLevel="2" x14ac:dyDescent="0.25">
      <c r="A84" s="66">
        <v>6</v>
      </c>
      <c r="B84" s="3" t="s">
        <v>48</v>
      </c>
      <c r="C84" s="42"/>
      <c r="D84" s="15"/>
      <c r="E84" s="15"/>
    </row>
    <row r="85" spans="1:8" s="16" customFormat="1" ht="28.5" outlineLevel="2" x14ac:dyDescent="0.25">
      <c r="A85" s="67">
        <v>7</v>
      </c>
      <c r="B85" s="3" t="s">
        <v>49</v>
      </c>
      <c r="C85" s="42"/>
      <c r="D85" s="15"/>
      <c r="E85" s="65"/>
    </row>
    <row r="86" spans="1:8" s="16" customFormat="1" outlineLevel="2" x14ac:dyDescent="0.25">
      <c r="A86" s="67">
        <v>8</v>
      </c>
      <c r="B86" s="70" t="s">
        <v>50</v>
      </c>
      <c r="C86" s="71"/>
      <c r="D86" s="72"/>
      <c r="E86" s="72"/>
    </row>
    <row r="87" spans="1:8" s="16" customFormat="1" ht="28.5" outlineLevel="2" x14ac:dyDescent="0.25">
      <c r="A87" s="67">
        <v>9</v>
      </c>
      <c r="B87" s="3" t="s">
        <v>51</v>
      </c>
      <c r="C87" s="42">
        <f>SUM(C88:C90)</f>
        <v>6496.2</v>
      </c>
      <c r="D87" s="15"/>
      <c r="E87" s="15"/>
    </row>
    <row r="88" spans="1:8" s="9" customFormat="1" x14ac:dyDescent="0.25">
      <c r="A88" s="68" t="s">
        <v>117</v>
      </c>
      <c r="B88" s="76" t="s">
        <v>138</v>
      </c>
      <c r="C88" s="77">
        <v>1426.87</v>
      </c>
      <c r="D88" s="76" t="s">
        <v>60</v>
      </c>
      <c r="E88" s="77">
        <v>1</v>
      </c>
      <c r="F88" s="8"/>
      <c r="G88" s="8"/>
      <c r="H88" s="8"/>
    </row>
    <row r="89" spans="1:8" s="9" customFormat="1" x14ac:dyDescent="0.25">
      <c r="A89" s="68" t="s">
        <v>118</v>
      </c>
      <c r="B89" s="76" t="s">
        <v>185</v>
      </c>
      <c r="C89" s="77">
        <v>5069.33</v>
      </c>
      <c r="D89" s="76" t="s">
        <v>3</v>
      </c>
      <c r="E89" s="77">
        <v>1</v>
      </c>
      <c r="F89" s="8"/>
      <c r="G89" s="8"/>
      <c r="H89" s="8"/>
    </row>
    <row r="90" spans="1:8" s="9" customFormat="1" x14ac:dyDescent="0.25">
      <c r="A90" s="68" t="s">
        <v>119</v>
      </c>
      <c r="B90" s="12"/>
      <c r="C90" s="13"/>
      <c r="D90" s="14"/>
      <c r="E90" s="14"/>
      <c r="F90" s="8"/>
      <c r="G90" s="8"/>
      <c r="H90" s="8"/>
    </row>
    <row r="91" spans="1:8" s="16" customFormat="1" ht="28.5" outlineLevel="2" x14ac:dyDescent="0.25">
      <c r="A91" s="67">
        <v>10</v>
      </c>
      <c r="B91" s="3" t="s">
        <v>52</v>
      </c>
      <c r="C91" s="42"/>
      <c r="D91" s="15"/>
      <c r="E91" s="15"/>
    </row>
    <row r="92" spans="1:8" s="16" customFormat="1" ht="28.5" outlineLevel="2" x14ac:dyDescent="0.25">
      <c r="A92" s="53">
        <v>11</v>
      </c>
      <c r="B92" s="17" t="s">
        <v>53</v>
      </c>
      <c r="C92" s="42">
        <f>SUM(C93:C94)</f>
        <v>54665.279999999999</v>
      </c>
      <c r="D92" s="15"/>
      <c r="E92" s="15"/>
    </row>
    <row r="93" spans="1:8" s="9" customFormat="1" x14ac:dyDescent="0.25">
      <c r="A93" s="82" t="s">
        <v>40</v>
      </c>
      <c r="B93" s="76" t="s">
        <v>175</v>
      </c>
      <c r="C93" s="77">
        <v>25116.42</v>
      </c>
      <c r="D93" s="76" t="s">
        <v>3</v>
      </c>
      <c r="E93" s="77">
        <v>22162.2</v>
      </c>
      <c r="F93" s="8"/>
      <c r="G93" s="8"/>
      <c r="H93" s="8"/>
    </row>
    <row r="94" spans="1:8" s="9" customFormat="1" x14ac:dyDescent="0.25">
      <c r="A94" s="82" t="s">
        <v>120</v>
      </c>
      <c r="B94" s="76" t="s">
        <v>176</v>
      </c>
      <c r="C94" s="77">
        <v>29548.86</v>
      </c>
      <c r="D94" s="76" t="s">
        <v>3</v>
      </c>
      <c r="E94" s="77">
        <v>22162.2</v>
      </c>
      <c r="F94" s="8"/>
      <c r="G94" s="8"/>
      <c r="H94" s="8"/>
    </row>
    <row r="95" spans="1:8" s="16" customFormat="1" ht="28.5" outlineLevel="2" x14ac:dyDescent="0.25">
      <c r="A95" s="53">
        <v>12</v>
      </c>
      <c r="B95" s="3" t="s">
        <v>54</v>
      </c>
      <c r="C95" s="42">
        <f>SUM(C96:C97)</f>
        <v>3358.25</v>
      </c>
      <c r="D95" s="15"/>
      <c r="E95" s="15"/>
    </row>
    <row r="96" spans="1:8" s="9" customFormat="1" x14ac:dyDescent="0.25">
      <c r="A96" s="58" t="s">
        <v>41</v>
      </c>
      <c r="B96" s="76" t="s">
        <v>135</v>
      </c>
      <c r="C96" s="77">
        <v>3358.25</v>
      </c>
      <c r="D96" s="76" t="s">
        <v>3</v>
      </c>
      <c r="E96" s="77">
        <v>959.5</v>
      </c>
      <c r="F96" s="8"/>
      <c r="G96" s="8"/>
      <c r="H96" s="8"/>
    </row>
    <row r="97" spans="1:8" s="9" customFormat="1" x14ac:dyDescent="0.25">
      <c r="A97" s="58" t="s">
        <v>90</v>
      </c>
      <c r="B97" s="6"/>
      <c r="C97" s="40"/>
      <c r="D97" s="31"/>
      <c r="E97" s="7"/>
      <c r="F97" s="8"/>
      <c r="G97" s="8"/>
      <c r="H97" s="8"/>
    </row>
    <row r="98" spans="1:8" s="16" customFormat="1" ht="57" outlineLevel="2" x14ac:dyDescent="0.25">
      <c r="A98" s="53">
        <v>13</v>
      </c>
      <c r="B98" s="3" t="s">
        <v>55</v>
      </c>
      <c r="C98" s="42">
        <f>SUM(C99:C108)</f>
        <v>195843.74</v>
      </c>
      <c r="D98" s="15"/>
      <c r="E98" s="15"/>
    </row>
    <row r="99" spans="1:8" s="9" customFormat="1" x14ac:dyDescent="0.25">
      <c r="A99" s="82" t="s">
        <v>42</v>
      </c>
      <c r="B99" s="76" t="s">
        <v>131</v>
      </c>
      <c r="C99" s="77">
        <v>3479.16</v>
      </c>
      <c r="D99" s="76" t="s">
        <v>61</v>
      </c>
      <c r="E99" s="77">
        <v>1</v>
      </c>
      <c r="F99" s="8"/>
      <c r="G99" s="8"/>
      <c r="H99" s="8"/>
    </row>
    <row r="100" spans="1:8" s="9" customFormat="1" x14ac:dyDescent="0.25">
      <c r="A100" s="82" t="s">
        <v>57</v>
      </c>
      <c r="B100" s="76" t="s">
        <v>134</v>
      </c>
      <c r="C100" s="77">
        <v>5314.28</v>
      </c>
      <c r="D100" s="76" t="s">
        <v>64</v>
      </c>
      <c r="E100" s="77">
        <v>2</v>
      </c>
      <c r="F100" s="8"/>
      <c r="G100" s="8"/>
      <c r="H100" s="8"/>
    </row>
    <row r="101" spans="1:8" s="9" customFormat="1" x14ac:dyDescent="0.25">
      <c r="A101" s="82" t="s">
        <v>121</v>
      </c>
      <c r="B101" s="76" t="s">
        <v>136</v>
      </c>
      <c r="C101" s="77">
        <v>10977.72</v>
      </c>
      <c r="D101" s="76" t="s">
        <v>80</v>
      </c>
      <c r="E101" s="77">
        <v>1</v>
      </c>
      <c r="F101" s="8"/>
      <c r="G101" s="8"/>
      <c r="H101" s="8"/>
    </row>
    <row r="102" spans="1:8" s="9" customFormat="1" x14ac:dyDescent="0.25">
      <c r="A102" s="82" t="s">
        <v>122</v>
      </c>
      <c r="B102" s="76" t="s">
        <v>154</v>
      </c>
      <c r="C102" s="77">
        <v>370.11</v>
      </c>
      <c r="D102" s="76" t="s">
        <v>3</v>
      </c>
      <c r="E102" s="77">
        <v>22162.2</v>
      </c>
      <c r="F102" s="8"/>
      <c r="G102" s="8"/>
      <c r="H102" s="8"/>
    </row>
    <row r="103" spans="1:8" s="9" customFormat="1" x14ac:dyDescent="0.25">
      <c r="A103" s="82" t="s">
        <v>123</v>
      </c>
      <c r="B103" s="76" t="s">
        <v>155</v>
      </c>
      <c r="C103" s="77">
        <v>370.11</v>
      </c>
      <c r="D103" s="76" t="s">
        <v>3</v>
      </c>
      <c r="E103" s="77">
        <v>22162.2</v>
      </c>
      <c r="F103" s="8"/>
      <c r="G103" s="8"/>
      <c r="H103" s="8"/>
    </row>
    <row r="104" spans="1:8" s="9" customFormat="1" x14ac:dyDescent="0.25">
      <c r="A104" s="82" t="s">
        <v>124</v>
      </c>
      <c r="B104" s="89" t="s">
        <v>179</v>
      </c>
      <c r="C104" s="90">
        <v>77751.66</v>
      </c>
      <c r="D104" s="89" t="s">
        <v>3</v>
      </c>
      <c r="E104" s="90">
        <v>22162.2</v>
      </c>
      <c r="F104" s="8"/>
      <c r="G104" s="8"/>
      <c r="H104" s="8"/>
    </row>
    <row r="105" spans="1:8" s="9" customFormat="1" x14ac:dyDescent="0.25">
      <c r="A105" s="82" t="s">
        <v>125</v>
      </c>
      <c r="B105" s="89" t="s">
        <v>180</v>
      </c>
      <c r="C105" s="90">
        <v>84400.320000000007</v>
      </c>
      <c r="D105" s="89" t="s">
        <v>3</v>
      </c>
      <c r="E105" s="90">
        <v>22162.2</v>
      </c>
      <c r="F105" s="8"/>
      <c r="G105" s="8"/>
      <c r="H105" s="8"/>
    </row>
    <row r="106" spans="1:8" s="9" customFormat="1" x14ac:dyDescent="0.25">
      <c r="A106" s="82" t="s">
        <v>126</v>
      </c>
      <c r="B106" s="76" t="s">
        <v>161</v>
      </c>
      <c r="C106" s="77">
        <v>1454.33</v>
      </c>
      <c r="D106" s="76" t="s">
        <v>61</v>
      </c>
      <c r="E106" s="77">
        <v>1</v>
      </c>
      <c r="F106" s="8"/>
      <c r="G106" s="8"/>
      <c r="H106" s="8"/>
    </row>
    <row r="107" spans="1:8" s="9" customFormat="1" x14ac:dyDescent="0.25">
      <c r="A107" s="82" t="s">
        <v>200</v>
      </c>
      <c r="B107" s="76" t="s">
        <v>167</v>
      </c>
      <c r="C107" s="77">
        <v>11726.05</v>
      </c>
      <c r="D107" s="76" t="s">
        <v>61</v>
      </c>
      <c r="E107" s="77">
        <v>1</v>
      </c>
      <c r="F107" s="8"/>
      <c r="G107" s="8"/>
      <c r="H107" s="8"/>
    </row>
    <row r="108" spans="1:8" s="9" customFormat="1" x14ac:dyDescent="0.25">
      <c r="A108" s="82" t="s">
        <v>201</v>
      </c>
      <c r="B108" s="76"/>
      <c r="C108" s="77"/>
      <c r="D108" s="76"/>
      <c r="E108" s="77"/>
      <c r="F108" s="8"/>
      <c r="G108" s="8"/>
      <c r="H108" s="8"/>
    </row>
    <row r="109" spans="1:8" s="16" customFormat="1" outlineLevel="2" x14ac:dyDescent="0.25">
      <c r="A109" s="59" t="s">
        <v>127</v>
      </c>
      <c r="B109" s="18" t="s">
        <v>56</v>
      </c>
      <c r="C109" s="43">
        <f>SUM(C110:C110)</f>
        <v>6619.8</v>
      </c>
      <c r="D109" s="32"/>
      <c r="E109" s="19"/>
    </row>
    <row r="110" spans="1:8" s="16" customFormat="1" ht="33.75" customHeight="1" outlineLevel="2" x14ac:dyDescent="0.25">
      <c r="A110" s="54" t="s">
        <v>43</v>
      </c>
      <c r="B110" s="61" t="s">
        <v>130</v>
      </c>
      <c r="C110" s="87">
        <f>E110*7.48</f>
        <v>6619.8</v>
      </c>
      <c r="D110" s="74" t="s">
        <v>72</v>
      </c>
      <c r="E110" s="75">
        <v>885</v>
      </c>
    </row>
    <row r="111" spans="1:8" s="16" customFormat="1" outlineLevel="2" x14ac:dyDescent="0.25">
      <c r="A111" s="62" t="s">
        <v>128</v>
      </c>
      <c r="B111" s="63" t="s">
        <v>11</v>
      </c>
      <c r="C111" s="91">
        <f>C25+C28+C31+C32+C41+C87+C92+C95+C98+C109</f>
        <v>1238588.1199999999</v>
      </c>
      <c r="D111" s="64"/>
      <c r="E111" s="64"/>
      <c r="F111" s="20"/>
    </row>
    <row r="112" spans="1:8" s="57" customFormat="1" outlineLevel="2" x14ac:dyDescent="0.25">
      <c r="A112" s="59" t="s">
        <v>129</v>
      </c>
      <c r="B112" s="55" t="s">
        <v>12</v>
      </c>
      <c r="C112" s="92">
        <f>C111*1.2</f>
        <v>1486305.7439999997</v>
      </c>
      <c r="D112" s="56" t="s">
        <v>2</v>
      </c>
      <c r="E112" s="56"/>
    </row>
    <row r="113" spans="1:6" s="16" customFormat="1" outlineLevel="2" x14ac:dyDescent="0.25">
      <c r="A113" s="51"/>
      <c r="B113" s="21"/>
      <c r="C113" s="44"/>
      <c r="D113" s="22"/>
      <c r="E113" s="22"/>
    </row>
    <row r="114" spans="1:6" x14ac:dyDescent="0.25">
      <c r="B114" s="1"/>
      <c r="C114" s="45"/>
      <c r="D114" s="33"/>
      <c r="E114" s="33"/>
    </row>
    <row r="115" spans="1:6" x14ac:dyDescent="0.25">
      <c r="B115" s="1"/>
      <c r="C115" s="45"/>
      <c r="D115" s="33"/>
      <c r="E115" s="33"/>
    </row>
    <row r="116" spans="1:6" s="16" customFormat="1" outlineLevel="2" x14ac:dyDescent="0.25">
      <c r="A116" s="51"/>
    </row>
    <row r="117" spans="1:6" x14ac:dyDescent="0.25">
      <c r="B117" s="1"/>
      <c r="C117" s="1"/>
      <c r="D117" s="1"/>
      <c r="E117" s="1"/>
      <c r="F117" s="5"/>
    </row>
    <row r="118" spans="1:6" ht="16.5" customHeight="1" x14ac:dyDescent="0.25">
      <c r="B118" s="1"/>
      <c r="C118" s="1"/>
      <c r="D118" s="1"/>
      <c r="E118" s="1"/>
    </row>
    <row r="119" spans="1:6" x14ac:dyDescent="0.25">
      <c r="B119" s="23"/>
      <c r="C119" s="46"/>
      <c r="D119" s="24"/>
      <c r="E119" s="24"/>
    </row>
    <row r="120" spans="1:6" x14ac:dyDescent="0.25">
      <c r="B120" s="23"/>
      <c r="C120" s="46"/>
      <c r="D120" s="34"/>
      <c r="E120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2025-03-31T07:29:15Z</dcterms:modified>
</cp:coreProperties>
</file>