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'2024'!$A$1:$E$118</definedName>
  </definedNames>
  <calcPr calcId="144525"/>
</workbook>
</file>

<file path=xl/calcChain.xml><?xml version="1.0" encoding="utf-8"?>
<calcChain xmlns="http://schemas.openxmlformats.org/spreadsheetml/2006/main">
  <c r="C41" i="12" l="1"/>
  <c r="D17" i="12" l="1"/>
  <c r="C112" i="12" l="1"/>
  <c r="C111" i="12" s="1"/>
  <c r="C93" i="12" l="1"/>
  <c r="C25" i="12"/>
  <c r="C91" i="12"/>
  <c r="C80" i="12"/>
  <c r="D14" i="12"/>
  <c r="D10" i="12"/>
  <c r="D18" i="12" l="1"/>
  <c r="C28" i="12" l="1"/>
  <c r="C32" i="12" l="1"/>
  <c r="C85" i="12" l="1"/>
  <c r="C88" i="12" l="1"/>
  <c r="C117" i="12" s="1"/>
  <c r="C118" i="12" l="1"/>
  <c r="D19" i="12" s="1"/>
  <c r="D21" i="12" s="1"/>
  <c r="D20" i="12" l="1"/>
</calcChain>
</file>

<file path=xl/sharedStrings.xml><?xml version="1.0" encoding="utf-8"?>
<sst xmlns="http://schemas.openxmlformats.org/spreadsheetml/2006/main" count="275" uniqueCount="207">
  <si>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</si>
  <si>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</si>
  <si>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</si>
  <si>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</si>
  <si>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</si>
  <si>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</si>
  <si>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</si>
  <si>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</si>
  <si>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</si>
  <si>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</si>
  <si>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</si>
  <si>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</si>
  <si>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</si>
  <si>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</si>
  <si>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</si>
  <si>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</si>
  <si>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</si>
  <si>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</si>
  <si>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</si>
  <si>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</si>
  <si>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</si>
  <si>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</si>
  <si>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</si>
  <si>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</si>
  <si>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</si>
  <si>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</si>
  <si>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</si>
  <si>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</si>
  <si>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</si>
  <si>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</si>
  <si>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</si>
  <si>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</si>
  <si>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</si>
  <si>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</si>
  <si>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</si>
  <si>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</si>
  <si>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</si>
  <si>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</si>
  <si>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</si>
  <si>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</si>
  <si>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</si>
  <si>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</si>
  <si>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</si>
  <si>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</si>
  <si>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</si>
  <si>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</si>
  <si>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</si>
  <si>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</si>
  <si>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</si>
  <si>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</si>
  <si>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</si>
  <si>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</si>
  <si>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</si>
  <si>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</si>
  <si>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</si>
  <si>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</si>
  <si>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</si>
  <si>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</si>
  <si>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</si>
  <si>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>г. Чита ул.Бабушкина, д. 31</t>
  </si>
  <si>
    <t>шт.</t>
  </si>
  <si>
    <t>дом</t>
  </si>
  <si>
    <t>подъезд</t>
  </si>
  <si>
    <t>м</t>
  </si>
  <si>
    <t>стояк</t>
  </si>
  <si>
    <t>Отключение отопления</t>
  </si>
  <si>
    <t>Очистка канализационной сети</t>
  </si>
  <si>
    <t>Регулировка теплоносителя</t>
  </si>
  <si>
    <t>замер</t>
  </si>
  <si>
    <t>Расходы по снятию показаний с ИПУ по электроэнергии</t>
  </si>
  <si>
    <t>кол-во показаний</t>
  </si>
  <si>
    <t>Старшие по дому</t>
  </si>
  <si>
    <t>м3</t>
  </si>
  <si>
    <t>Исполнение заявок не связанных с ремонтом</t>
  </si>
  <si>
    <t>Осмотр сантехнического оборудования</t>
  </si>
  <si>
    <t>Перезапуск (удаление воздуха) стояков отопления</t>
  </si>
  <si>
    <t>1 стояк</t>
  </si>
  <si>
    <t>1 кв.</t>
  </si>
  <si>
    <t>14.3</t>
  </si>
  <si>
    <t>14.4</t>
  </si>
  <si>
    <t>14.5</t>
  </si>
  <si>
    <t>11.2</t>
  </si>
  <si>
    <t>4.5</t>
  </si>
  <si>
    <t>4.6</t>
  </si>
  <si>
    <t>4.7</t>
  </si>
  <si>
    <t>4.8</t>
  </si>
  <si>
    <t>1.2</t>
  </si>
  <si>
    <t>за период: 01.01.2024-31.12.2024</t>
  </si>
  <si>
    <t>Переходящие остатки денежных средств 01.01.2024</t>
  </si>
  <si>
    <t>Переходящие остатки денежных средств 31.12.2024</t>
  </si>
  <si>
    <t>Площадь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</si>
  <si>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</si>
  <si>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</si>
  <si>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</si>
  <si>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</si>
  <si>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</si>
  <si>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</si>
  <si>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</si>
  <si>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</si>
  <si>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</si>
  <si>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</si>
  <si>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</si>
  <si>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</si>
  <si>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</si>
  <si>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</si>
  <si>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</si>
  <si>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</si>
  <si>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</si>
  <si>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</si>
  <si>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</si>
  <si>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</si>
  <si>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</si>
  <si>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</si>
  <si>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</si>
  <si>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</si>
  <si>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</si>
  <si>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</si>
  <si>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</si>
  <si>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9.1</t>
  </si>
  <si>
    <t>9.2</t>
  </si>
  <si>
    <t>9.3</t>
  </si>
  <si>
    <t>9.4</t>
  </si>
  <si>
    <t>13.3</t>
  </si>
  <si>
    <t>13.4</t>
  </si>
  <si>
    <t>13.5</t>
  </si>
  <si>
    <t>13.6</t>
  </si>
  <si>
    <t>13.7</t>
  </si>
  <si>
    <t>14</t>
  </si>
  <si>
    <t>15</t>
  </si>
  <si>
    <t>16</t>
  </si>
  <si>
    <t>Дебиторская задолженность  за 2024г</t>
  </si>
  <si>
    <t>Остатки денежных средств  за 2024г</t>
  </si>
  <si>
    <t>Вскрытие штробы</t>
  </si>
  <si>
    <t>Выдача краски Бабушкина д 31</t>
  </si>
  <si>
    <t>Выдача краски для субботника Бабушкина д 31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</si>
  <si>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</si>
  <si>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</si>
  <si>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дверной коробки Бабушкина д 31</t>
  </si>
  <si>
    <t>Доставка цемента Бабушкина д 31</t>
  </si>
  <si>
    <t>Завоз песка с предварительной частичной очисткой</t>
  </si>
  <si>
    <t>Закрытие вентиляционного продуха в подвале</t>
  </si>
  <si>
    <t>Замена водного крана д 20-25 мм</t>
  </si>
  <si>
    <t>Замена сборок Бабушкина д 31</t>
  </si>
  <si>
    <t>Замена светильника с датчиком движения</t>
  </si>
  <si>
    <t>Замер температуры воздуха в квартире (подвале)</t>
  </si>
  <si>
    <t>Изготовление и установка стенда Правила пользования детской площадкой</t>
  </si>
  <si>
    <t>Крепление мелких конструктивных элементов</t>
  </si>
  <si>
    <t>Крепление труб КНС д110к стене (потолку) на хомут с использ сварочн ра</t>
  </si>
  <si>
    <t>Мелкий ремонт тамбурной двери (подгонка)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</si>
  <si>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</si>
  <si>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</si>
  <si>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</si>
  <si>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бордюров, покраска урн бабушкина д 31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</si>
  <si>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</si>
  <si>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</si>
  <si>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</si>
  <si>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</si>
  <si>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</si>
  <si>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</si>
  <si>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Отогрев стояков ХВС ГВС отопление</t>
  </si>
  <si>
    <t>Планировка территории с использованием фронт погр Бабушкина д 31</t>
  </si>
  <si>
    <t>Побелка бордюров</t>
  </si>
  <si>
    <t>Погрузка, разгрузка, установка бордюров с использ техники Бабушкина д.</t>
  </si>
  <si>
    <t>Регулировка доводчика</t>
  </si>
  <si>
    <t>Ремонт ВВП 1 секция Бабушкина, д.31</t>
  </si>
  <si>
    <t>Ремонт входной двери и пола Бабушкина д 31</t>
  </si>
  <si>
    <t>Ремонт входных групп Бабушкина, д.31, п.1,2,3,4,5,6</t>
  </si>
  <si>
    <t>Ремонт детской площадки Бабушкина д 31</t>
  </si>
  <si>
    <t>Ремонт тамбуров Бабушкина, д.31, п.2,3,4,5</t>
  </si>
  <si>
    <t>Ремонт труб КНС д 110</t>
  </si>
  <si>
    <t>Смена вентиля ХВС ГВС РРR д20</t>
  </si>
  <si>
    <t>Смена труб ХВС ГВС д 20-25 армированная</t>
  </si>
  <si>
    <t>Содержание ДРС 1,2 кв.2024 г.,К=0,8;0,85;0,9;1</t>
  </si>
  <si>
    <t>Содержание ДРС 3,4 кв.2024 г.К=0,8;0,85;0,9;1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</si>
  <si>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</si>
  <si>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</si>
  <si>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</si>
  <si>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</si>
  <si>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</si>
  <si>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</si>
  <si>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</si>
  <si>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</si>
  <si>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</si>
  <si>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</si>
  <si>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</si>
  <si>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доводчика на металическую(деревянную) дверь</t>
  </si>
  <si>
    <t>Установка замка на почтовый ящик</t>
  </si>
  <si>
    <t>Устранение свищей в трубах хомутами до  57 мм</t>
  </si>
  <si>
    <t>Утепление штробы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</si>
  <si>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</si>
  <si>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</si>
  <si>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</si>
  <si>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</si>
  <si>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Чистка и ремонт ВВП Бабушкина, д.31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</si>
  <si>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</si>
  <si>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</si>
  <si>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</si>
  <si>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</si>
  <si>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</si>
  <si>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</si>
  <si>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</si>
  <si>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</si>
  <si>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</si>
  <si>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</si>
  <si>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</si>
  <si>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</si>
  <si>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Восстанов. пит. кварт. Бабушкина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</si>
</sst>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4" fontId="34" fillId="0" borderId="0" xfId="4" applyNumberFormat="1" applyFont="1" applyFill="1" applyAlignment="1">
      <alignment horizontal="center"/>
    </xf>
    <xf numFmtId="4" fontId="34" fillId="0" borderId="0" xfId="4" applyNumberFormat="1" applyFont="1" applyFill="1"/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49" fontId="34" fillId="0" borderId="2" xfId="0" applyNumberFormat="1" applyFont="1" applyBorder="1" applyAlignment="1">
      <alignment horizontal="center" vertical="center"/>
    </xf>
    <xf numFmtId="0" fontId="36" fillId="0" borderId="2" xfId="4" applyFont="1" applyFill="1" applyBorder="1" applyAlignment="1">
      <alignment horizontal="center" vertical="center" wrapText="1"/>
    </xf>
    <xf numFmtId="0" fontId="35" fillId="4" borderId="2" xfId="64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4" fontId="37" fillId="3" borderId="7" xfId="5" applyNumberFormat="1" applyFont="1" applyFill="1" applyBorder="1" applyAlignment="1">
      <alignment horizontal="right" vertical="center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8">
    <cellStyle name="Вывод" xfId="1" builtinId="21"/>
    <cellStyle name="Гиперссылка 2" xfId="63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2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4" xfId="6"/>
    <cellStyle name="Обычный 4 2" xfId="65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6"/>
    <cellStyle name="Финансовый 30" xfId="61"/>
    <cellStyle name="Финансовый 4" xfId="7"/>
    <cellStyle name="Финансовый 4 2" xfId="6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126"/>
  <sheetViews>
    <sheetView tabSelected="1" zoomScaleNormal="100" workbookViewId="0">
      <selection activeCell="D13" sqref="D13:E13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12" style="26" customWidth="1"/>
    <col min="5" max="5" width="12.7109375" style="26" customWidth="1"/>
    <col min="6" max="6" width="17.28515625" style="1" customWidth="1"/>
    <col min="7" max="8" width="9.140625" style="1"/>
    <col min="9" max="9" width="10" style="1" bestFit="1" customWidth="1"/>
    <col min="10" max="16384" width="9.140625" style="1"/>
  </cols>
  <sheetData>
    <row r="3" spans="1:7" ht="15.75" customHeight="1" x14ac:dyDescent="0.25">
      <c r="A3" s="119" t="s">
        <v>4</v>
      </c>
      <c r="B3" s="119"/>
      <c r="C3" s="119"/>
      <c r="D3" s="119"/>
      <c r="E3" s="119"/>
    </row>
    <row r="4" spans="1:7" ht="15" customHeight="1" x14ac:dyDescent="0.25">
      <c r="A4" s="119" t="s">
        <v>59</v>
      </c>
      <c r="B4" s="119"/>
      <c r="C4" s="119"/>
      <c r="D4" s="119"/>
      <c r="E4" s="119"/>
    </row>
    <row r="5" spans="1:7" ht="17.25" customHeight="1" x14ac:dyDescent="0.25">
      <c r="A5" s="120" t="s">
        <v>87</v>
      </c>
      <c r="B5" s="120"/>
      <c r="C5" s="120"/>
      <c r="D5" s="120"/>
      <c r="E5" s="120"/>
    </row>
    <row r="6" spans="1:7" ht="17.25" customHeight="1" x14ac:dyDescent="0.25">
      <c r="A6" s="85"/>
      <c r="B6" s="85"/>
      <c r="C6" s="85"/>
      <c r="D6" s="85"/>
      <c r="E6" s="85"/>
    </row>
    <row r="7" spans="1:7" x14ac:dyDescent="0.25">
      <c r="B7" s="87" t="s">
        <v>90</v>
      </c>
      <c r="C7" s="96">
        <v>4641.7</v>
      </c>
      <c r="D7" s="26" t="s">
        <v>3</v>
      </c>
    </row>
    <row r="8" spans="1:7" ht="39" customHeight="1" x14ac:dyDescent="0.25">
      <c r="A8" s="121" t="s">
        <v>5</v>
      </c>
      <c r="B8" s="122"/>
      <c r="C8" s="122"/>
      <c r="D8" s="122"/>
      <c r="E8" s="123"/>
    </row>
    <row r="9" spans="1:7" x14ac:dyDescent="0.25">
      <c r="A9" s="91">
        <v>1</v>
      </c>
      <c r="B9" s="124" t="s">
        <v>88</v>
      </c>
      <c r="C9" s="125"/>
      <c r="D9" s="102">
        <v>-988277.45887170453</v>
      </c>
      <c r="E9" s="103"/>
      <c r="F9" s="60"/>
    </row>
    <row r="10" spans="1:7" ht="30" x14ac:dyDescent="0.25">
      <c r="A10" s="49">
        <v>2</v>
      </c>
      <c r="B10" s="86" t="s">
        <v>6</v>
      </c>
      <c r="C10" s="35"/>
      <c r="D10" s="115">
        <f>D11+D12+D13</f>
        <v>1835974.74</v>
      </c>
      <c r="E10" s="115"/>
      <c r="F10" s="71"/>
      <c r="G10" s="71"/>
    </row>
    <row r="11" spans="1:7" x14ac:dyDescent="0.25">
      <c r="A11" s="50" t="s">
        <v>14</v>
      </c>
      <c r="B11" s="28" t="s">
        <v>15</v>
      </c>
      <c r="C11" s="36"/>
      <c r="D11" s="109">
        <v>1713093.78</v>
      </c>
      <c r="E11" s="110"/>
    </row>
    <row r="12" spans="1:7" x14ac:dyDescent="0.25">
      <c r="A12" s="50" t="s">
        <v>16</v>
      </c>
      <c r="B12" s="28" t="s">
        <v>13</v>
      </c>
      <c r="C12" s="36"/>
      <c r="D12" s="109">
        <v>104258.4</v>
      </c>
      <c r="E12" s="110"/>
    </row>
    <row r="13" spans="1:7" x14ac:dyDescent="0.25">
      <c r="A13" s="50" t="s">
        <v>17</v>
      </c>
      <c r="B13" s="28" t="s">
        <v>7</v>
      </c>
      <c r="C13" s="36"/>
      <c r="D13" s="109">
        <v>18622.560000000001</v>
      </c>
      <c r="E13" s="110"/>
    </row>
    <row r="14" spans="1:7" ht="30.75" customHeight="1" x14ac:dyDescent="0.25">
      <c r="A14" s="49">
        <v>3</v>
      </c>
      <c r="B14" s="116" t="s">
        <v>22</v>
      </c>
      <c r="C14" s="116"/>
      <c r="D14" s="117">
        <f>D15+D16+D17</f>
        <v>1767629.33</v>
      </c>
      <c r="E14" s="118"/>
    </row>
    <row r="15" spans="1:7" x14ac:dyDescent="0.25">
      <c r="A15" s="50" t="s">
        <v>18</v>
      </c>
      <c r="B15" s="28" t="s">
        <v>15</v>
      </c>
      <c r="C15" s="36"/>
      <c r="D15" s="109">
        <v>1644748.37</v>
      </c>
      <c r="E15" s="110"/>
    </row>
    <row r="16" spans="1:7" x14ac:dyDescent="0.25">
      <c r="A16" s="50" t="s">
        <v>19</v>
      </c>
      <c r="B16" s="28" t="s">
        <v>13</v>
      </c>
      <c r="C16" s="36"/>
      <c r="D16" s="109">
        <v>104258.4</v>
      </c>
      <c r="E16" s="110"/>
    </row>
    <row r="17" spans="1:8" x14ac:dyDescent="0.25">
      <c r="A17" s="50" t="s">
        <v>20</v>
      </c>
      <c r="B17" s="28" t="s">
        <v>7</v>
      </c>
      <c r="C17" s="36"/>
      <c r="D17" s="109">
        <f>D13</f>
        <v>18622.560000000001</v>
      </c>
      <c r="E17" s="110"/>
    </row>
    <row r="18" spans="1:8" x14ac:dyDescent="0.25">
      <c r="A18" s="50">
        <v>4</v>
      </c>
      <c r="B18" s="28" t="s">
        <v>130</v>
      </c>
      <c r="C18" s="36"/>
      <c r="D18" s="100">
        <f>D10-D14</f>
        <v>68345.409999999916</v>
      </c>
      <c r="E18" s="101"/>
    </row>
    <row r="19" spans="1:8" ht="30" customHeight="1" x14ac:dyDescent="0.25">
      <c r="A19" s="49">
        <v>5</v>
      </c>
      <c r="B19" s="111" t="s">
        <v>23</v>
      </c>
      <c r="C19" s="112"/>
      <c r="D19" s="113">
        <f>C118</f>
        <v>1802737.5719999999</v>
      </c>
      <c r="E19" s="114"/>
    </row>
    <row r="20" spans="1:8" x14ac:dyDescent="0.25">
      <c r="A20" s="50">
        <v>6</v>
      </c>
      <c r="B20" s="28" t="s">
        <v>131</v>
      </c>
      <c r="C20" s="36"/>
      <c r="D20" s="100">
        <f>D10-D19</f>
        <v>33237.168000000063</v>
      </c>
      <c r="E20" s="101"/>
    </row>
    <row r="21" spans="1:8" x14ac:dyDescent="0.25">
      <c r="A21" s="91">
        <v>7</v>
      </c>
      <c r="B21" s="92" t="s">
        <v>89</v>
      </c>
      <c r="C21" s="93"/>
      <c r="D21" s="102">
        <f>D9+D10-D19</f>
        <v>-955040.29087170446</v>
      </c>
      <c r="E21" s="103"/>
    </row>
    <row r="22" spans="1:8" x14ac:dyDescent="0.25">
      <c r="A22" s="50"/>
      <c r="B22" s="27"/>
      <c r="C22" s="37"/>
      <c r="D22" s="104"/>
      <c r="E22" s="105"/>
    </row>
    <row r="23" spans="1:8" ht="21.75" customHeight="1" x14ac:dyDescent="0.25">
      <c r="A23" s="106" t="s">
        <v>8</v>
      </c>
      <c r="B23" s="107"/>
      <c r="C23" s="107"/>
      <c r="D23" s="107"/>
      <c r="E23" s="108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44</v>
      </c>
      <c r="C25" s="39">
        <f>SUM(C26:C27)</f>
        <v>301729.07</v>
      </c>
      <c r="D25" s="4"/>
      <c r="E25" s="4"/>
      <c r="F25" s="5"/>
    </row>
    <row r="26" spans="1:8" s="9" customFormat="1" x14ac:dyDescent="0.25">
      <c r="A26" s="88" t="s">
        <v>24</v>
      </c>
      <c r="B26" s="78" t="s">
        <v>183</v>
      </c>
      <c r="C26" s="79">
        <v>139251</v>
      </c>
      <c r="D26" s="78" t="s">
        <v>3</v>
      </c>
      <c r="E26" s="79">
        <v>27850.2</v>
      </c>
      <c r="F26" s="75"/>
      <c r="G26" s="8"/>
      <c r="H26" s="8"/>
    </row>
    <row r="27" spans="1:8" s="9" customFormat="1" x14ac:dyDescent="0.25">
      <c r="A27" s="88" t="s">
        <v>86</v>
      </c>
      <c r="B27" s="78" t="s">
        <v>184</v>
      </c>
      <c r="C27" s="79">
        <v>162478.07</v>
      </c>
      <c r="D27" s="78" t="s">
        <v>3</v>
      </c>
      <c r="E27" s="79">
        <v>27850.2</v>
      </c>
      <c r="F27" s="75"/>
      <c r="G27" s="8"/>
      <c r="H27" s="8"/>
    </row>
    <row r="28" spans="1:8" s="10" customFormat="1" ht="28.5" x14ac:dyDescent="0.25">
      <c r="A28" s="52">
        <v>2</v>
      </c>
      <c r="B28" s="3" t="s">
        <v>45</v>
      </c>
      <c r="C28" s="39">
        <f>SUM(C29:C30)</f>
        <v>148536.29999999999</v>
      </c>
      <c r="D28" s="4"/>
      <c r="E28" s="4"/>
    </row>
    <row r="29" spans="1:8" s="9" customFormat="1" x14ac:dyDescent="0.25">
      <c r="A29" s="88" t="s">
        <v>14</v>
      </c>
      <c r="B29" s="78" t="s">
        <v>179</v>
      </c>
      <c r="C29" s="79">
        <v>67305.600000000006</v>
      </c>
      <c r="D29" s="78" t="s">
        <v>3</v>
      </c>
      <c r="E29" s="79">
        <v>27850.2</v>
      </c>
      <c r="F29" s="8"/>
      <c r="G29" s="8"/>
      <c r="H29" s="8"/>
    </row>
    <row r="30" spans="1:8" s="9" customFormat="1" x14ac:dyDescent="0.25">
      <c r="A30" s="88" t="s">
        <v>16</v>
      </c>
      <c r="B30" s="78" t="s">
        <v>180</v>
      </c>
      <c r="C30" s="79">
        <v>81230.7</v>
      </c>
      <c r="D30" s="78" t="s">
        <v>3</v>
      </c>
      <c r="E30" s="79">
        <v>27850.2</v>
      </c>
      <c r="F30" s="8"/>
      <c r="G30" s="8"/>
      <c r="H30" s="8"/>
    </row>
    <row r="31" spans="1:8" s="10" customFormat="1" x14ac:dyDescent="0.25">
      <c r="A31" s="52">
        <v>3</v>
      </c>
      <c r="B31" s="3" t="s">
        <v>46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47</v>
      </c>
      <c r="C32" s="39">
        <f>SUM(C33:C40)</f>
        <v>44794.27</v>
      </c>
      <c r="D32" s="4"/>
      <c r="E32" s="4"/>
    </row>
    <row r="33" spans="1:8" s="9" customFormat="1" x14ac:dyDescent="0.25">
      <c r="A33" s="88" t="s">
        <v>25</v>
      </c>
      <c r="B33" s="78" t="s">
        <v>135</v>
      </c>
      <c r="C33" s="79">
        <v>4177.53</v>
      </c>
      <c r="D33" s="78" t="s">
        <v>3</v>
      </c>
      <c r="E33" s="79">
        <v>27850.2</v>
      </c>
      <c r="F33" s="8"/>
      <c r="G33" s="8"/>
      <c r="H33" s="8"/>
    </row>
    <row r="34" spans="1:8" s="9" customFormat="1" x14ac:dyDescent="0.25">
      <c r="A34" s="88" t="s">
        <v>26</v>
      </c>
      <c r="B34" s="78" t="s">
        <v>136</v>
      </c>
      <c r="C34" s="79">
        <v>3481.28</v>
      </c>
      <c r="D34" s="78" t="s">
        <v>3</v>
      </c>
      <c r="E34" s="79">
        <v>27850.2</v>
      </c>
      <c r="F34" s="8"/>
      <c r="G34" s="8"/>
      <c r="H34" s="8"/>
    </row>
    <row r="35" spans="1:8" s="9" customFormat="1" x14ac:dyDescent="0.25">
      <c r="A35" s="88" t="s">
        <v>27</v>
      </c>
      <c r="B35" s="78" t="s">
        <v>156</v>
      </c>
      <c r="C35" s="79">
        <v>1857.61</v>
      </c>
      <c r="D35" s="78" t="s">
        <v>3</v>
      </c>
      <c r="E35" s="79">
        <v>27850.2</v>
      </c>
      <c r="F35" s="8"/>
      <c r="G35" s="8"/>
      <c r="H35" s="8"/>
    </row>
    <row r="36" spans="1:8" s="9" customFormat="1" x14ac:dyDescent="0.25">
      <c r="A36" s="88" t="s">
        <v>28</v>
      </c>
      <c r="B36" s="78" t="s">
        <v>157</v>
      </c>
      <c r="C36" s="79">
        <v>2088.7600000000002</v>
      </c>
      <c r="D36" s="78" t="s">
        <v>3</v>
      </c>
      <c r="E36" s="79">
        <v>27850.2</v>
      </c>
      <c r="F36" s="8"/>
      <c r="G36" s="8"/>
      <c r="H36" s="8"/>
    </row>
    <row r="37" spans="1:8" s="9" customFormat="1" x14ac:dyDescent="0.25">
      <c r="A37" s="88" t="s">
        <v>82</v>
      </c>
      <c r="B37" s="78" t="s">
        <v>190</v>
      </c>
      <c r="C37" s="79">
        <v>3250.12</v>
      </c>
      <c r="D37" s="78" t="s">
        <v>3</v>
      </c>
      <c r="E37" s="79">
        <v>27850.2</v>
      </c>
      <c r="F37" s="8"/>
      <c r="G37" s="8"/>
      <c r="H37" s="8"/>
    </row>
    <row r="38" spans="1:8" s="9" customFormat="1" x14ac:dyDescent="0.25">
      <c r="A38" s="88" t="s">
        <v>83</v>
      </c>
      <c r="B38" s="78" t="s">
        <v>191</v>
      </c>
      <c r="C38" s="79">
        <v>3016.18</v>
      </c>
      <c r="D38" s="78" t="s">
        <v>3</v>
      </c>
      <c r="E38" s="79">
        <v>27850.2</v>
      </c>
      <c r="F38" s="8"/>
      <c r="G38" s="8"/>
      <c r="H38" s="8"/>
    </row>
    <row r="39" spans="1:8" s="9" customFormat="1" x14ac:dyDescent="0.25">
      <c r="A39" s="88" t="s">
        <v>84</v>
      </c>
      <c r="B39" s="78" t="s">
        <v>194</v>
      </c>
      <c r="C39" s="79">
        <v>12997.69</v>
      </c>
      <c r="D39" s="78" t="s">
        <v>3</v>
      </c>
      <c r="E39" s="79">
        <v>27850.2</v>
      </c>
      <c r="F39" s="8"/>
      <c r="G39" s="8"/>
      <c r="H39" s="8"/>
    </row>
    <row r="40" spans="1:8" s="9" customFormat="1" x14ac:dyDescent="0.25">
      <c r="A40" s="88" t="s">
        <v>85</v>
      </c>
      <c r="B40" s="78" t="s">
        <v>195</v>
      </c>
      <c r="C40" s="79">
        <v>13925.1</v>
      </c>
      <c r="D40" s="78" t="s">
        <v>3</v>
      </c>
      <c r="E40" s="79">
        <v>27850.2</v>
      </c>
      <c r="F40" s="8"/>
      <c r="G40" s="8"/>
      <c r="H40" s="8"/>
    </row>
    <row r="41" spans="1:8" ht="42.75" outlineLevel="1" x14ac:dyDescent="0.25">
      <c r="A41" s="52">
        <v>5</v>
      </c>
      <c r="B41" s="90" t="s">
        <v>91</v>
      </c>
      <c r="C41" s="41">
        <f>SUM(C42:C76)</f>
        <v>522565.58</v>
      </c>
      <c r="D41" s="11"/>
      <c r="E41" s="11"/>
      <c r="F41" s="5"/>
      <c r="G41" s="5"/>
    </row>
    <row r="42" spans="1:8" outlineLevel="1" x14ac:dyDescent="0.25">
      <c r="A42" s="50" t="s">
        <v>29</v>
      </c>
      <c r="B42" s="78" t="s">
        <v>206</v>
      </c>
      <c r="C42" s="79">
        <v>2839.07</v>
      </c>
      <c r="D42" s="78" t="s">
        <v>77</v>
      </c>
      <c r="E42" s="79">
        <v>1</v>
      </c>
      <c r="F42" s="5"/>
      <c r="G42" s="5"/>
    </row>
    <row r="43" spans="1:8" outlineLevel="1" x14ac:dyDescent="0.25">
      <c r="A43" s="50" t="s">
        <v>30</v>
      </c>
      <c r="B43" s="78" t="s">
        <v>132</v>
      </c>
      <c r="C43" s="79">
        <v>2910.68</v>
      </c>
      <c r="D43" s="78" t="s">
        <v>3</v>
      </c>
      <c r="E43" s="79">
        <v>1</v>
      </c>
      <c r="F43" s="5"/>
      <c r="G43" s="5"/>
    </row>
    <row r="44" spans="1:8" ht="17.25" customHeight="1" outlineLevel="1" x14ac:dyDescent="0.25">
      <c r="A44" s="50" t="s">
        <v>31</v>
      </c>
      <c r="B44" s="78" t="s">
        <v>137</v>
      </c>
      <c r="C44" s="79">
        <v>9140.5400000000009</v>
      </c>
      <c r="D44" s="78" t="s">
        <v>60</v>
      </c>
      <c r="E44" s="79">
        <v>1</v>
      </c>
      <c r="F44" s="5"/>
      <c r="G44" s="5"/>
    </row>
    <row r="45" spans="1:8" outlineLevel="1" x14ac:dyDescent="0.25">
      <c r="A45" s="50" t="s">
        <v>32</v>
      </c>
      <c r="B45" s="78" t="s">
        <v>141</v>
      </c>
      <c r="C45" s="79">
        <v>3080.33</v>
      </c>
      <c r="D45" s="78" t="s">
        <v>64</v>
      </c>
      <c r="E45" s="79">
        <v>1</v>
      </c>
      <c r="F45" s="5"/>
      <c r="G45" s="5"/>
    </row>
    <row r="46" spans="1:8" outlineLevel="1" x14ac:dyDescent="0.25">
      <c r="A46" s="50" t="s">
        <v>33</v>
      </c>
      <c r="B46" s="78" t="s">
        <v>142</v>
      </c>
      <c r="C46" s="79">
        <v>36014.800000000003</v>
      </c>
      <c r="D46" s="78" t="s">
        <v>61</v>
      </c>
      <c r="E46" s="79">
        <v>1</v>
      </c>
      <c r="F46" s="5"/>
      <c r="G46" s="5"/>
    </row>
    <row r="47" spans="1:8" outlineLevel="1" x14ac:dyDescent="0.25">
      <c r="A47" s="50" t="s">
        <v>34</v>
      </c>
      <c r="B47" s="78" t="s">
        <v>143</v>
      </c>
      <c r="C47" s="79">
        <v>2713.63</v>
      </c>
      <c r="D47" s="78" t="s">
        <v>60</v>
      </c>
      <c r="E47" s="79">
        <v>1</v>
      </c>
      <c r="F47" s="5"/>
      <c r="G47" s="5"/>
    </row>
    <row r="48" spans="1:8" outlineLevel="1" x14ac:dyDescent="0.25">
      <c r="A48" s="50" t="s">
        <v>35</v>
      </c>
      <c r="B48" s="78" t="s">
        <v>144</v>
      </c>
      <c r="C48" s="79">
        <v>5901.84</v>
      </c>
      <c r="D48" s="78" t="s">
        <v>68</v>
      </c>
      <c r="E48" s="79">
        <v>6</v>
      </c>
      <c r="F48" s="5"/>
      <c r="G48" s="5"/>
    </row>
    <row r="49" spans="1:7" outlineLevel="1" x14ac:dyDescent="0.25">
      <c r="A49" s="89" t="s">
        <v>36</v>
      </c>
      <c r="B49" s="78" t="s">
        <v>73</v>
      </c>
      <c r="C49" s="79">
        <v>1822.43</v>
      </c>
      <c r="D49" s="78" t="s">
        <v>60</v>
      </c>
      <c r="E49" s="79">
        <v>1</v>
      </c>
      <c r="F49" s="5"/>
      <c r="G49" s="5"/>
    </row>
    <row r="50" spans="1:7" outlineLevel="1" x14ac:dyDescent="0.25">
      <c r="A50" s="50" t="s">
        <v>37</v>
      </c>
      <c r="B50" s="78" t="s">
        <v>147</v>
      </c>
      <c r="C50" s="79">
        <v>1432.04</v>
      </c>
      <c r="D50" s="78" t="s">
        <v>63</v>
      </c>
      <c r="E50" s="79">
        <v>2</v>
      </c>
      <c r="F50" s="5"/>
      <c r="G50" s="5"/>
    </row>
    <row r="51" spans="1:7" s="16" customFormat="1" outlineLevel="2" x14ac:dyDescent="0.25">
      <c r="A51" s="89" t="s">
        <v>92</v>
      </c>
      <c r="B51" s="78" t="s">
        <v>148</v>
      </c>
      <c r="C51" s="79">
        <v>7993.34</v>
      </c>
      <c r="D51" s="78" t="s">
        <v>60</v>
      </c>
      <c r="E51" s="79">
        <v>2</v>
      </c>
    </row>
    <row r="52" spans="1:7" s="16" customFormat="1" outlineLevel="2" x14ac:dyDescent="0.25">
      <c r="A52" s="50" t="s">
        <v>93</v>
      </c>
      <c r="B52" s="78" t="s">
        <v>149</v>
      </c>
      <c r="C52" s="79">
        <v>6143.22</v>
      </c>
      <c r="D52" s="78" t="s">
        <v>60</v>
      </c>
      <c r="E52" s="79">
        <v>2</v>
      </c>
    </row>
    <row r="53" spans="1:7" s="16" customFormat="1" outlineLevel="2" x14ac:dyDescent="0.25">
      <c r="A53" s="89" t="s">
        <v>94</v>
      </c>
      <c r="B53" s="78" t="s">
        <v>150</v>
      </c>
      <c r="C53" s="79">
        <v>22505.35</v>
      </c>
      <c r="D53" s="78" t="s">
        <v>3</v>
      </c>
      <c r="E53" s="79">
        <v>16770.009999999998</v>
      </c>
    </row>
    <row r="54" spans="1:7" s="16" customFormat="1" outlineLevel="2" x14ac:dyDescent="0.25">
      <c r="A54" s="50" t="s">
        <v>95</v>
      </c>
      <c r="B54" s="78" t="s">
        <v>151</v>
      </c>
      <c r="C54" s="79">
        <v>39686.54</v>
      </c>
      <c r="D54" s="78" t="s">
        <v>3</v>
      </c>
      <c r="E54" s="79">
        <v>27850.2</v>
      </c>
    </row>
    <row r="55" spans="1:7" s="16" customFormat="1" outlineLevel="2" x14ac:dyDescent="0.25">
      <c r="A55" s="89" t="s">
        <v>96</v>
      </c>
      <c r="B55" s="78" t="s">
        <v>155</v>
      </c>
      <c r="C55" s="79">
        <v>1228.67</v>
      </c>
      <c r="D55" s="78" t="s">
        <v>60</v>
      </c>
      <c r="E55" s="79">
        <v>1</v>
      </c>
    </row>
    <row r="56" spans="1:7" s="16" customFormat="1" outlineLevel="2" x14ac:dyDescent="0.25">
      <c r="A56" s="50" t="s">
        <v>97</v>
      </c>
      <c r="B56" s="78" t="s">
        <v>74</v>
      </c>
      <c r="C56" s="79">
        <v>20886.46</v>
      </c>
      <c r="D56" s="78" t="s">
        <v>60</v>
      </c>
      <c r="E56" s="79">
        <v>14</v>
      </c>
    </row>
    <row r="57" spans="1:7" s="16" customFormat="1" outlineLevel="2" x14ac:dyDescent="0.25">
      <c r="A57" s="89" t="s">
        <v>98</v>
      </c>
      <c r="B57" s="78" t="s">
        <v>158</v>
      </c>
      <c r="C57" s="79">
        <v>9935.7900000000009</v>
      </c>
      <c r="D57" s="78" t="s">
        <v>60</v>
      </c>
      <c r="E57" s="79">
        <v>3</v>
      </c>
    </row>
    <row r="58" spans="1:7" s="16" customFormat="1" outlineLevel="2" x14ac:dyDescent="0.25">
      <c r="A58" s="50" t="s">
        <v>99</v>
      </c>
      <c r="B58" s="78" t="s">
        <v>65</v>
      </c>
      <c r="C58" s="79">
        <v>2869.97</v>
      </c>
      <c r="D58" s="78" t="s">
        <v>76</v>
      </c>
      <c r="E58" s="79">
        <v>1</v>
      </c>
    </row>
    <row r="59" spans="1:7" s="16" customFormat="1" outlineLevel="2" x14ac:dyDescent="0.25">
      <c r="A59" s="89" t="s">
        <v>100</v>
      </c>
      <c r="B59" s="78" t="s">
        <v>159</v>
      </c>
      <c r="C59" s="79">
        <v>5182.5200000000004</v>
      </c>
      <c r="D59" s="78" t="s">
        <v>63</v>
      </c>
      <c r="E59" s="79">
        <v>4</v>
      </c>
    </row>
    <row r="60" spans="1:7" s="16" customFormat="1" outlineLevel="2" x14ac:dyDescent="0.25">
      <c r="A60" s="50" t="s">
        <v>101</v>
      </c>
      <c r="B60" s="78" t="s">
        <v>66</v>
      </c>
      <c r="C60" s="79">
        <v>32550.799999999999</v>
      </c>
      <c r="D60" s="78" t="s">
        <v>63</v>
      </c>
      <c r="E60" s="79">
        <v>20</v>
      </c>
    </row>
    <row r="61" spans="1:7" s="16" customFormat="1" outlineLevel="2" x14ac:dyDescent="0.25">
      <c r="A61" s="89" t="s">
        <v>102</v>
      </c>
      <c r="B61" s="78" t="s">
        <v>75</v>
      </c>
      <c r="C61" s="79">
        <v>25111.38</v>
      </c>
      <c r="D61" s="78" t="s">
        <v>60</v>
      </c>
      <c r="E61" s="79">
        <v>21</v>
      </c>
    </row>
    <row r="62" spans="1:7" s="16" customFormat="1" outlineLevel="2" x14ac:dyDescent="0.25">
      <c r="A62" s="50" t="s">
        <v>103</v>
      </c>
      <c r="B62" s="78" t="s">
        <v>163</v>
      </c>
      <c r="C62" s="79">
        <v>869.87</v>
      </c>
      <c r="D62" s="78" t="s">
        <v>60</v>
      </c>
      <c r="E62" s="79">
        <v>1</v>
      </c>
    </row>
    <row r="63" spans="1:7" s="16" customFormat="1" outlineLevel="2" x14ac:dyDescent="0.25">
      <c r="A63" s="89" t="s">
        <v>104</v>
      </c>
      <c r="B63" s="78" t="s">
        <v>67</v>
      </c>
      <c r="C63" s="79">
        <v>3680.98</v>
      </c>
      <c r="D63" s="78" t="s">
        <v>60</v>
      </c>
      <c r="E63" s="79">
        <v>2</v>
      </c>
    </row>
    <row r="64" spans="1:7" s="16" customFormat="1" outlineLevel="2" x14ac:dyDescent="0.25">
      <c r="A64" s="50" t="s">
        <v>105</v>
      </c>
      <c r="B64" s="78" t="s">
        <v>164</v>
      </c>
      <c r="C64" s="79">
        <v>8520</v>
      </c>
      <c r="D64" s="78" t="s">
        <v>60</v>
      </c>
      <c r="E64" s="79">
        <v>1</v>
      </c>
    </row>
    <row r="65" spans="1:5" s="16" customFormat="1" outlineLevel="2" x14ac:dyDescent="0.25">
      <c r="A65" s="89" t="s">
        <v>106</v>
      </c>
      <c r="B65" s="78" t="s">
        <v>165</v>
      </c>
      <c r="C65" s="79">
        <v>12948.87</v>
      </c>
      <c r="D65" s="78" t="s">
        <v>62</v>
      </c>
      <c r="E65" s="79">
        <v>1</v>
      </c>
    </row>
    <row r="66" spans="1:5" s="16" customFormat="1" outlineLevel="2" x14ac:dyDescent="0.25">
      <c r="A66" s="50" t="s">
        <v>107</v>
      </c>
      <c r="B66" s="78" t="s">
        <v>166</v>
      </c>
      <c r="C66" s="79">
        <v>45795</v>
      </c>
      <c r="D66" s="78" t="s">
        <v>61</v>
      </c>
      <c r="E66" s="79">
        <v>1</v>
      </c>
    </row>
    <row r="67" spans="1:5" s="16" customFormat="1" outlineLevel="2" x14ac:dyDescent="0.25">
      <c r="A67" s="89" t="s">
        <v>108</v>
      </c>
      <c r="B67" s="78" t="s">
        <v>168</v>
      </c>
      <c r="C67" s="79">
        <v>31492.65</v>
      </c>
      <c r="D67" s="78" t="s">
        <v>61</v>
      </c>
      <c r="E67" s="79">
        <v>1</v>
      </c>
    </row>
    <row r="68" spans="1:5" s="16" customFormat="1" outlineLevel="2" x14ac:dyDescent="0.25">
      <c r="A68" s="50" t="s">
        <v>109</v>
      </c>
      <c r="B68" s="78" t="s">
        <v>169</v>
      </c>
      <c r="C68" s="79">
        <v>3314.31</v>
      </c>
      <c r="D68" s="78" t="s">
        <v>63</v>
      </c>
      <c r="E68" s="79">
        <v>3</v>
      </c>
    </row>
    <row r="69" spans="1:5" s="16" customFormat="1" outlineLevel="2" x14ac:dyDescent="0.25">
      <c r="A69" s="89" t="s">
        <v>110</v>
      </c>
      <c r="B69" s="78" t="s">
        <v>170</v>
      </c>
      <c r="C69" s="79">
        <v>8403.7999999999993</v>
      </c>
      <c r="D69" s="78" t="s">
        <v>60</v>
      </c>
      <c r="E69" s="79">
        <v>2</v>
      </c>
    </row>
    <row r="70" spans="1:5" s="16" customFormat="1" outlineLevel="2" x14ac:dyDescent="0.25">
      <c r="A70" s="50" t="s">
        <v>111</v>
      </c>
      <c r="B70" s="78" t="s">
        <v>171</v>
      </c>
      <c r="C70" s="79">
        <v>66326.2</v>
      </c>
      <c r="D70" s="78" t="s">
        <v>63</v>
      </c>
      <c r="E70" s="79">
        <v>10</v>
      </c>
    </row>
    <row r="71" spans="1:5" s="16" customFormat="1" outlineLevel="2" x14ac:dyDescent="0.25">
      <c r="A71" s="89" t="s">
        <v>112</v>
      </c>
      <c r="B71" s="78" t="s">
        <v>185</v>
      </c>
      <c r="C71" s="79">
        <v>15514.86</v>
      </c>
      <c r="D71" s="78" t="s">
        <v>60</v>
      </c>
      <c r="E71" s="79">
        <v>2</v>
      </c>
    </row>
    <row r="72" spans="1:5" s="16" customFormat="1" outlineLevel="2" x14ac:dyDescent="0.25">
      <c r="A72" s="50" t="s">
        <v>113</v>
      </c>
      <c r="B72" s="78" t="s">
        <v>186</v>
      </c>
      <c r="C72" s="79">
        <v>892.56</v>
      </c>
      <c r="D72" s="78" t="s">
        <v>60</v>
      </c>
      <c r="E72" s="79">
        <v>1</v>
      </c>
    </row>
    <row r="73" spans="1:5" s="16" customFormat="1" outlineLevel="2" x14ac:dyDescent="0.25">
      <c r="A73" s="89" t="s">
        <v>114</v>
      </c>
      <c r="B73" s="78" t="s">
        <v>187</v>
      </c>
      <c r="C73" s="79">
        <v>4796.76</v>
      </c>
      <c r="D73" s="78" t="s">
        <v>60</v>
      </c>
      <c r="E73" s="79">
        <v>3</v>
      </c>
    </row>
    <row r="74" spans="1:5" s="16" customFormat="1" outlineLevel="2" x14ac:dyDescent="0.25">
      <c r="A74" s="50" t="s">
        <v>115</v>
      </c>
      <c r="B74" s="78" t="s">
        <v>188</v>
      </c>
      <c r="C74" s="79">
        <v>21760.32</v>
      </c>
      <c r="D74" s="78" t="s">
        <v>63</v>
      </c>
      <c r="E74" s="79">
        <v>3</v>
      </c>
    </row>
    <row r="75" spans="1:5" s="16" customFormat="1" outlineLevel="2" x14ac:dyDescent="0.25">
      <c r="A75" s="89" t="s">
        <v>116</v>
      </c>
      <c r="B75" s="78" t="s">
        <v>193</v>
      </c>
      <c r="C75" s="79">
        <v>58300</v>
      </c>
      <c r="D75" s="78" t="s">
        <v>61</v>
      </c>
      <c r="E75" s="79">
        <v>1</v>
      </c>
    </row>
    <row r="76" spans="1:5" s="16" customFormat="1" outlineLevel="2" x14ac:dyDescent="0.25">
      <c r="A76" s="50" t="s">
        <v>117</v>
      </c>
      <c r="B76" s="65"/>
      <c r="C76" s="66"/>
      <c r="D76" s="64"/>
      <c r="E76" s="64"/>
    </row>
    <row r="77" spans="1:5" s="16" customFormat="1" ht="28.5" outlineLevel="2" x14ac:dyDescent="0.25">
      <c r="A77" s="68">
        <v>6</v>
      </c>
      <c r="B77" s="3" t="s">
        <v>48</v>
      </c>
      <c r="C77" s="42"/>
      <c r="D77" s="15"/>
      <c r="E77" s="15"/>
    </row>
    <row r="78" spans="1:5" s="16" customFormat="1" ht="28.5" outlineLevel="2" x14ac:dyDescent="0.25">
      <c r="A78" s="69">
        <v>7</v>
      </c>
      <c r="B78" s="3" t="s">
        <v>49</v>
      </c>
      <c r="C78" s="42"/>
      <c r="D78" s="15"/>
      <c r="E78" s="67"/>
    </row>
    <row r="79" spans="1:5" s="16" customFormat="1" outlineLevel="2" x14ac:dyDescent="0.25">
      <c r="A79" s="69">
        <v>8</v>
      </c>
      <c r="B79" s="72" t="s">
        <v>50</v>
      </c>
      <c r="C79" s="73"/>
      <c r="D79" s="74"/>
      <c r="E79" s="74"/>
    </row>
    <row r="80" spans="1:5" s="16" customFormat="1" ht="28.5" outlineLevel="2" x14ac:dyDescent="0.25">
      <c r="A80" s="69">
        <v>9</v>
      </c>
      <c r="B80" s="3" t="s">
        <v>51</v>
      </c>
      <c r="C80" s="42">
        <f>SUM(C81:C84)</f>
        <v>11255.17</v>
      </c>
      <c r="D80" s="15"/>
      <c r="E80" s="15"/>
    </row>
    <row r="81" spans="1:8" s="9" customFormat="1" x14ac:dyDescent="0.25">
      <c r="A81" s="70" t="s">
        <v>118</v>
      </c>
      <c r="B81" s="78" t="s">
        <v>140</v>
      </c>
      <c r="C81" s="79">
        <v>5707.48</v>
      </c>
      <c r="D81" s="78" t="s">
        <v>60</v>
      </c>
      <c r="E81" s="79">
        <v>4</v>
      </c>
      <c r="F81" s="8"/>
      <c r="G81" s="8"/>
      <c r="H81" s="8"/>
    </row>
    <row r="82" spans="1:8" s="9" customFormat="1" x14ac:dyDescent="0.25">
      <c r="A82" s="70" t="s">
        <v>119</v>
      </c>
      <c r="B82" s="78" t="s">
        <v>192</v>
      </c>
      <c r="C82" s="79">
        <v>4473.42</v>
      </c>
      <c r="D82" s="78" t="s">
        <v>63</v>
      </c>
      <c r="E82" s="79">
        <v>6</v>
      </c>
      <c r="F82" s="8"/>
      <c r="G82" s="8"/>
      <c r="H82" s="8"/>
    </row>
    <row r="83" spans="1:8" s="9" customFormat="1" x14ac:dyDescent="0.25">
      <c r="A83" s="70" t="s">
        <v>120</v>
      </c>
      <c r="B83" s="78" t="s">
        <v>192</v>
      </c>
      <c r="C83" s="79">
        <v>1074.27</v>
      </c>
      <c r="D83" s="78" t="s">
        <v>60</v>
      </c>
      <c r="E83" s="79">
        <v>1</v>
      </c>
      <c r="F83" s="8"/>
      <c r="G83" s="8"/>
      <c r="H83" s="8"/>
    </row>
    <row r="84" spans="1:8" s="9" customFormat="1" x14ac:dyDescent="0.25">
      <c r="A84" s="70" t="s">
        <v>121</v>
      </c>
      <c r="B84" s="12"/>
      <c r="C84" s="13"/>
      <c r="D84" s="14"/>
      <c r="E84" s="14"/>
      <c r="F84" s="8"/>
      <c r="G84" s="8"/>
      <c r="H84" s="8"/>
    </row>
    <row r="85" spans="1:8" s="16" customFormat="1" ht="28.5" outlineLevel="2" x14ac:dyDescent="0.25">
      <c r="A85" s="69">
        <v>10</v>
      </c>
      <c r="B85" s="3" t="s">
        <v>52</v>
      </c>
      <c r="C85" s="42">
        <f>SUM(C86:C87)</f>
        <v>18102.629999999997</v>
      </c>
      <c r="D85" s="15"/>
      <c r="E85" s="15"/>
    </row>
    <row r="86" spans="1:8" s="9" customFormat="1" x14ac:dyDescent="0.25">
      <c r="A86" s="88" t="s">
        <v>38</v>
      </c>
      <c r="B86" s="78" t="s">
        <v>177</v>
      </c>
      <c r="C86" s="79">
        <v>9282.4699999999993</v>
      </c>
      <c r="D86" s="78" t="s">
        <v>3</v>
      </c>
      <c r="E86" s="79">
        <v>27850.2</v>
      </c>
      <c r="F86" s="8"/>
      <c r="G86" s="8"/>
      <c r="H86" s="8"/>
    </row>
    <row r="87" spans="1:8" s="9" customFormat="1" x14ac:dyDescent="0.25">
      <c r="A87" s="88" t="s">
        <v>58</v>
      </c>
      <c r="B87" s="78" t="s">
        <v>178</v>
      </c>
      <c r="C87" s="79">
        <v>8820.16</v>
      </c>
      <c r="D87" s="78" t="s">
        <v>3</v>
      </c>
      <c r="E87" s="79">
        <v>27850.2</v>
      </c>
      <c r="F87" s="8"/>
      <c r="G87" s="8"/>
      <c r="H87" s="8"/>
    </row>
    <row r="88" spans="1:8" s="16" customFormat="1" ht="28.5" outlineLevel="2" x14ac:dyDescent="0.25">
      <c r="A88" s="53">
        <v>11</v>
      </c>
      <c r="B88" s="17" t="s">
        <v>53</v>
      </c>
      <c r="C88" s="42">
        <f>SUM(C89:C90)</f>
        <v>68695.3</v>
      </c>
      <c r="D88" s="15"/>
      <c r="E88" s="15"/>
    </row>
    <row r="89" spans="1:8" s="9" customFormat="1" x14ac:dyDescent="0.25">
      <c r="A89" s="88" t="s">
        <v>39</v>
      </c>
      <c r="B89" s="78" t="s">
        <v>172</v>
      </c>
      <c r="C89" s="79">
        <v>31562.63</v>
      </c>
      <c r="D89" s="78" t="s">
        <v>3</v>
      </c>
      <c r="E89" s="79">
        <v>27850.2</v>
      </c>
      <c r="F89" s="8"/>
      <c r="G89" s="8"/>
      <c r="H89" s="8"/>
    </row>
    <row r="90" spans="1:8" s="9" customFormat="1" x14ac:dyDescent="0.25">
      <c r="A90" s="88" t="s">
        <v>81</v>
      </c>
      <c r="B90" s="78" t="s">
        <v>173</v>
      </c>
      <c r="C90" s="79">
        <v>37132.67</v>
      </c>
      <c r="D90" s="78" t="s">
        <v>3</v>
      </c>
      <c r="E90" s="79">
        <v>27850.2</v>
      </c>
      <c r="F90" s="8"/>
      <c r="G90" s="8"/>
      <c r="H90" s="8"/>
    </row>
    <row r="91" spans="1:8" s="16" customFormat="1" ht="28.5" outlineLevel="2" x14ac:dyDescent="0.25">
      <c r="A91" s="53">
        <v>12</v>
      </c>
      <c r="B91" s="3" t="s">
        <v>54</v>
      </c>
      <c r="C91" s="42">
        <f>SUM(C92:C92)</f>
        <v>0</v>
      </c>
      <c r="D91" s="15"/>
      <c r="E91" s="15"/>
    </row>
    <row r="92" spans="1:8" s="9" customFormat="1" x14ac:dyDescent="0.25">
      <c r="A92" s="58" t="s">
        <v>40</v>
      </c>
      <c r="B92" s="6"/>
      <c r="C92" s="40"/>
      <c r="D92" s="31"/>
      <c r="E92" s="7"/>
      <c r="F92" s="8"/>
      <c r="G92" s="8"/>
      <c r="H92" s="8"/>
    </row>
    <row r="93" spans="1:8" s="16" customFormat="1" ht="57" outlineLevel="2" x14ac:dyDescent="0.25">
      <c r="A93" s="53">
        <v>13</v>
      </c>
      <c r="B93" s="3" t="s">
        <v>55</v>
      </c>
      <c r="C93" s="42">
        <f>SUM(C94:C110)</f>
        <v>336105.5</v>
      </c>
      <c r="D93" s="15"/>
      <c r="E93" s="15"/>
    </row>
    <row r="94" spans="1:8" s="9" customFormat="1" x14ac:dyDescent="0.25">
      <c r="A94" s="88" t="s">
        <v>41</v>
      </c>
      <c r="B94" s="78" t="s">
        <v>133</v>
      </c>
      <c r="C94" s="79">
        <v>10526.77</v>
      </c>
      <c r="D94" s="78" t="s">
        <v>61</v>
      </c>
      <c r="E94" s="79">
        <v>1</v>
      </c>
      <c r="F94" s="8"/>
      <c r="G94" s="8"/>
      <c r="H94" s="8"/>
    </row>
    <row r="95" spans="1:8" s="9" customFormat="1" x14ac:dyDescent="0.25">
      <c r="A95" s="88" t="s">
        <v>57</v>
      </c>
      <c r="B95" s="78" t="s">
        <v>134</v>
      </c>
      <c r="C95" s="79">
        <v>1830.24</v>
      </c>
      <c r="D95" s="78" t="s">
        <v>61</v>
      </c>
      <c r="E95" s="79">
        <v>1</v>
      </c>
      <c r="F95" s="8"/>
      <c r="G95" s="8"/>
      <c r="H95" s="8"/>
    </row>
    <row r="96" spans="1:8" s="9" customFormat="1" x14ac:dyDescent="0.25">
      <c r="A96" s="88" t="s">
        <v>122</v>
      </c>
      <c r="B96" s="78" t="s">
        <v>138</v>
      </c>
      <c r="C96" s="79">
        <v>4408.17</v>
      </c>
      <c r="D96" s="78" t="s">
        <v>61</v>
      </c>
      <c r="E96" s="79">
        <v>1</v>
      </c>
      <c r="F96" s="8"/>
      <c r="G96" s="8"/>
      <c r="H96" s="8"/>
    </row>
    <row r="97" spans="1:8" s="9" customFormat="1" x14ac:dyDescent="0.25">
      <c r="A97" s="88" t="s">
        <v>123</v>
      </c>
      <c r="B97" s="78" t="s">
        <v>139</v>
      </c>
      <c r="C97" s="79">
        <v>10977.72</v>
      </c>
      <c r="D97" s="78" t="s">
        <v>72</v>
      </c>
      <c r="E97" s="79">
        <v>1</v>
      </c>
      <c r="F97" s="8"/>
      <c r="G97" s="8"/>
      <c r="H97" s="8"/>
    </row>
    <row r="98" spans="1:8" s="9" customFormat="1" x14ac:dyDescent="0.25">
      <c r="A98" s="88" t="s">
        <v>124</v>
      </c>
      <c r="B98" s="78" t="s">
        <v>145</v>
      </c>
      <c r="C98" s="79">
        <v>16392.669999999998</v>
      </c>
      <c r="D98" s="78" t="s">
        <v>60</v>
      </c>
      <c r="E98" s="79">
        <v>1</v>
      </c>
      <c r="F98" s="8"/>
      <c r="G98" s="8"/>
      <c r="H98" s="8"/>
    </row>
    <row r="99" spans="1:8" s="9" customFormat="1" x14ac:dyDescent="0.25">
      <c r="A99" s="88" t="s">
        <v>125</v>
      </c>
      <c r="B99" s="78" t="s">
        <v>146</v>
      </c>
      <c r="C99" s="79">
        <v>6252</v>
      </c>
      <c r="D99" s="78" t="s">
        <v>60</v>
      </c>
      <c r="E99" s="79">
        <v>2</v>
      </c>
      <c r="F99" s="8"/>
      <c r="G99" s="8"/>
      <c r="H99" s="8"/>
    </row>
    <row r="100" spans="1:8" s="9" customFormat="1" x14ac:dyDescent="0.25">
      <c r="A100" s="88" t="s">
        <v>126</v>
      </c>
      <c r="B100" s="78" t="s">
        <v>152</v>
      </c>
      <c r="C100" s="79">
        <v>21450.71</v>
      </c>
      <c r="D100" s="78" t="s">
        <v>61</v>
      </c>
      <c r="E100" s="79">
        <v>1</v>
      </c>
      <c r="F100" s="8"/>
      <c r="G100" s="8"/>
      <c r="H100" s="8"/>
    </row>
    <row r="101" spans="1:8" s="9" customFormat="1" x14ac:dyDescent="0.25">
      <c r="A101" s="88" t="s">
        <v>196</v>
      </c>
      <c r="B101" s="78" t="s">
        <v>153</v>
      </c>
      <c r="C101" s="79">
        <v>465.1</v>
      </c>
      <c r="D101" s="78" t="s">
        <v>3</v>
      </c>
      <c r="E101" s="79">
        <v>27850.2</v>
      </c>
      <c r="F101" s="8"/>
      <c r="G101" s="8"/>
      <c r="H101" s="8"/>
    </row>
    <row r="102" spans="1:8" s="9" customFormat="1" x14ac:dyDescent="0.25">
      <c r="A102" s="88" t="s">
        <v>197</v>
      </c>
      <c r="B102" s="78" t="s">
        <v>154</v>
      </c>
      <c r="C102" s="79">
        <v>465.1</v>
      </c>
      <c r="D102" s="78" t="s">
        <v>3</v>
      </c>
      <c r="E102" s="79">
        <v>27850.2</v>
      </c>
      <c r="F102" s="8"/>
      <c r="G102" s="8"/>
      <c r="H102" s="8"/>
    </row>
    <row r="103" spans="1:8" s="9" customFormat="1" x14ac:dyDescent="0.25">
      <c r="A103" s="88" t="s">
        <v>198</v>
      </c>
      <c r="B103" s="78" t="s">
        <v>160</v>
      </c>
      <c r="C103" s="79">
        <v>22674.84</v>
      </c>
      <c r="D103" s="78" t="s">
        <v>61</v>
      </c>
      <c r="E103" s="79">
        <v>1</v>
      </c>
      <c r="F103" s="8"/>
      <c r="G103" s="8"/>
      <c r="H103" s="8"/>
    </row>
    <row r="104" spans="1:8" s="9" customFormat="1" x14ac:dyDescent="0.25">
      <c r="A104" s="88" t="s">
        <v>199</v>
      </c>
      <c r="B104" s="78" t="s">
        <v>161</v>
      </c>
      <c r="C104" s="79">
        <v>1454.33</v>
      </c>
      <c r="D104" s="78" t="s">
        <v>61</v>
      </c>
      <c r="E104" s="79">
        <v>1</v>
      </c>
      <c r="F104" s="8"/>
      <c r="G104" s="8"/>
      <c r="H104" s="8"/>
    </row>
    <row r="105" spans="1:8" s="9" customFormat="1" x14ac:dyDescent="0.25">
      <c r="A105" s="88" t="s">
        <v>200</v>
      </c>
      <c r="B105" s="78" t="s">
        <v>162</v>
      </c>
      <c r="C105" s="79">
        <v>18104.41</v>
      </c>
      <c r="D105" s="78" t="s">
        <v>61</v>
      </c>
      <c r="E105" s="79">
        <v>1</v>
      </c>
      <c r="F105" s="8"/>
      <c r="G105" s="8"/>
      <c r="H105" s="8"/>
    </row>
    <row r="106" spans="1:8" s="9" customFormat="1" x14ac:dyDescent="0.25">
      <c r="A106" s="88" t="s">
        <v>201</v>
      </c>
      <c r="B106" s="78" t="s">
        <v>167</v>
      </c>
      <c r="C106" s="79">
        <v>13214.89</v>
      </c>
      <c r="D106" s="78" t="s">
        <v>61</v>
      </c>
      <c r="E106" s="79">
        <v>1</v>
      </c>
      <c r="F106" s="8"/>
      <c r="G106" s="8"/>
      <c r="H106" s="8"/>
    </row>
    <row r="107" spans="1:8" s="9" customFormat="1" x14ac:dyDescent="0.25">
      <c r="A107" s="88" t="s">
        <v>202</v>
      </c>
      <c r="B107" s="78" t="s">
        <v>181</v>
      </c>
      <c r="C107" s="79">
        <v>97706.880000000005</v>
      </c>
      <c r="D107" s="78" t="s">
        <v>3</v>
      </c>
      <c r="E107" s="79">
        <v>27850.2</v>
      </c>
      <c r="F107" s="8"/>
      <c r="G107" s="8"/>
      <c r="H107" s="8"/>
    </row>
    <row r="108" spans="1:8" s="9" customFormat="1" x14ac:dyDescent="0.25">
      <c r="A108" s="88" t="s">
        <v>203</v>
      </c>
      <c r="B108" s="78" t="s">
        <v>182</v>
      </c>
      <c r="C108" s="79">
        <v>106061.94</v>
      </c>
      <c r="D108" s="78" t="s">
        <v>3</v>
      </c>
      <c r="E108" s="79">
        <v>27850.2</v>
      </c>
      <c r="F108" s="8"/>
      <c r="G108" s="8"/>
      <c r="H108" s="8"/>
    </row>
    <row r="109" spans="1:8" s="9" customFormat="1" x14ac:dyDescent="0.25">
      <c r="A109" s="88" t="s">
        <v>204</v>
      </c>
      <c r="B109" s="78" t="s">
        <v>189</v>
      </c>
      <c r="C109" s="79">
        <v>4119.7299999999996</v>
      </c>
      <c r="D109" s="78" t="s">
        <v>60</v>
      </c>
      <c r="E109" s="79">
        <v>1</v>
      </c>
      <c r="F109" s="8"/>
      <c r="G109" s="8"/>
      <c r="H109" s="8"/>
    </row>
    <row r="110" spans="1:8" s="9" customFormat="1" x14ac:dyDescent="0.25">
      <c r="A110" s="88" t="s">
        <v>205</v>
      </c>
      <c r="B110" s="78"/>
      <c r="C110" s="79"/>
      <c r="D110" s="78"/>
      <c r="E110" s="79"/>
      <c r="F110" s="8"/>
      <c r="G110" s="8"/>
      <c r="H110" s="8"/>
    </row>
    <row r="111" spans="1:8" s="16" customFormat="1" outlineLevel="2" x14ac:dyDescent="0.25">
      <c r="A111" s="59" t="s">
        <v>127</v>
      </c>
      <c r="B111" s="18" t="s">
        <v>56</v>
      </c>
      <c r="C111" s="43">
        <f>SUM(C112:C116)</f>
        <v>50497.490000000005</v>
      </c>
      <c r="D111" s="32"/>
      <c r="E111" s="19"/>
    </row>
    <row r="112" spans="1:8" s="16" customFormat="1" ht="26.25" customHeight="1" outlineLevel="2" x14ac:dyDescent="0.25">
      <c r="A112" s="54" t="s">
        <v>42</v>
      </c>
      <c r="B112" s="61" t="s">
        <v>69</v>
      </c>
      <c r="C112" s="95">
        <f>E112*7.48</f>
        <v>4001.8</v>
      </c>
      <c r="D112" s="76" t="s">
        <v>70</v>
      </c>
      <c r="E112" s="77">
        <v>535</v>
      </c>
    </row>
    <row r="113" spans="1:10" s="16" customFormat="1" ht="20.25" customHeight="1" outlineLevel="2" x14ac:dyDescent="0.25">
      <c r="A113" s="54" t="s">
        <v>43</v>
      </c>
      <c r="B113" s="80" t="s">
        <v>71</v>
      </c>
      <c r="C113" s="94">
        <v>41215.69</v>
      </c>
      <c r="D113" s="81" t="s">
        <v>2</v>
      </c>
      <c r="E113" s="82"/>
    </row>
    <row r="114" spans="1:10" s="16" customFormat="1" ht="20.25" customHeight="1" outlineLevel="2" x14ac:dyDescent="0.25">
      <c r="A114" s="54" t="s">
        <v>78</v>
      </c>
      <c r="B114" s="78" t="s">
        <v>174</v>
      </c>
      <c r="C114" s="79">
        <v>2400</v>
      </c>
      <c r="D114" s="78" t="s">
        <v>175</v>
      </c>
      <c r="E114" s="79">
        <v>6</v>
      </c>
    </row>
    <row r="115" spans="1:10" s="16" customFormat="1" ht="20.25" customHeight="1" outlineLevel="2" x14ac:dyDescent="0.25">
      <c r="A115" s="54" t="s">
        <v>79</v>
      </c>
      <c r="B115" s="78" t="s">
        <v>176</v>
      </c>
      <c r="C115" s="79">
        <v>2880</v>
      </c>
      <c r="D115" s="78" t="s">
        <v>175</v>
      </c>
      <c r="E115" s="79">
        <v>6</v>
      </c>
    </row>
    <row r="116" spans="1:10" s="16" customFormat="1" ht="20.25" customHeight="1" outlineLevel="2" x14ac:dyDescent="0.25">
      <c r="A116" s="54" t="s">
        <v>80</v>
      </c>
      <c r="B116" s="80"/>
      <c r="C116" s="97"/>
      <c r="D116" s="81"/>
      <c r="E116" s="82"/>
    </row>
    <row r="117" spans="1:10" s="16" customFormat="1" outlineLevel="2" x14ac:dyDescent="0.25">
      <c r="A117" s="62" t="s">
        <v>128</v>
      </c>
      <c r="B117" s="63" t="s">
        <v>11</v>
      </c>
      <c r="C117" s="98">
        <f>C25+C28+C31+C32+C41+C77+C78+C79+C80+C85+C88+C91+C93+C111</f>
        <v>1502281.31</v>
      </c>
      <c r="D117" s="64"/>
      <c r="E117" s="64"/>
      <c r="F117" s="20"/>
    </row>
    <row r="118" spans="1:10" s="57" customFormat="1" outlineLevel="2" x14ac:dyDescent="0.25">
      <c r="A118" s="59" t="s">
        <v>129</v>
      </c>
      <c r="B118" s="55" t="s">
        <v>12</v>
      </c>
      <c r="C118" s="99">
        <f>C117*1.2</f>
        <v>1802737.5719999999</v>
      </c>
      <c r="D118" s="56" t="s">
        <v>2</v>
      </c>
      <c r="E118" s="56"/>
      <c r="F118" s="83"/>
      <c r="I118" s="84"/>
      <c r="J118" s="84"/>
    </row>
    <row r="119" spans="1:10" s="16" customFormat="1" outlineLevel="2" x14ac:dyDescent="0.25">
      <c r="A119" s="51"/>
      <c r="B119" s="21"/>
      <c r="C119" s="44"/>
      <c r="D119" s="22"/>
      <c r="E119" s="22"/>
    </row>
    <row r="120" spans="1:10" x14ac:dyDescent="0.25">
      <c r="B120" s="1"/>
      <c r="C120" s="45"/>
      <c r="D120" s="33"/>
      <c r="E120" s="33"/>
    </row>
    <row r="121" spans="1:10" x14ac:dyDescent="0.25">
      <c r="B121" s="1"/>
      <c r="C121" s="33"/>
      <c r="D121" s="33"/>
      <c r="E121" s="33"/>
    </row>
    <row r="122" spans="1:10" s="16" customFormat="1" outlineLevel="2" x14ac:dyDescent="0.25">
      <c r="A122" s="51"/>
    </row>
    <row r="123" spans="1:10" x14ac:dyDescent="0.25">
      <c r="B123" s="1"/>
      <c r="C123" s="1"/>
      <c r="D123" s="1"/>
      <c r="E123" s="1"/>
      <c r="F123" s="5"/>
    </row>
    <row r="124" spans="1:10" ht="16.5" customHeight="1" x14ac:dyDescent="0.25">
      <c r="B124" s="1"/>
      <c r="C124" s="1"/>
      <c r="D124" s="1"/>
      <c r="E124" s="1"/>
    </row>
    <row r="125" spans="1:10" x14ac:dyDescent="0.25">
      <c r="B125" s="23"/>
      <c r="C125" s="46"/>
      <c r="D125" s="24"/>
      <c r="E125" s="24"/>
    </row>
    <row r="126" spans="1:10" x14ac:dyDescent="0.25">
      <c r="B126" s="23"/>
      <c r="C126" s="46"/>
      <c r="D126" s="34"/>
      <c r="E126" s="24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1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2025-03-31T06:13:22Z</dcterms:modified>
</cp:coreProperties>
</file>