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'2024'!$A$1:$E$123</definedName>
  </definedNames>
  <calcPr calcId="144525"/>
</workbook>
</file>

<file path=xl/calcChain.xml><?xml version="1.0" encoding="utf-8"?>
<calcChain xmlns="http://schemas.openxmlformats.org/spreadsheetml/2006/main">
  <c r="C39" i="11" l="1"/>
  <c r="C106" i="11" l="1"/>
  <c r="D16" i="11" l="1"/>
  <c r="D13" i="11" s="1"/>
  <c r="C120" i="11" l="1"/>
  <c r="C104" i="11"/>
  <c r="C101" i="11"/>
  <c r="C98" i="11"/>
  <c r="C95" i="11"/>
  <c r="C30" i="11"/>
  <c r="D9" i="11"/>
  <c r="C23" i="11" l="1"/>
  <c r="D17" i="11"/>
  <c r="C26" i="11" l="1"/>
  <c r="C122" i="11" l="1"/>
  <c r="C123" i="11" s="1"/>
  <c r="D18" i="11" s="1"/>
  <c r="D19" i="11" l="1"/>
  <c r="D20" i="11"/>
</calcChain>
</file>

<file path=xl/sharedStrings.xml><?xml version="1.0" encoding="utf-8"?>
<sst xmlns="http://schemas.openxmlformats.org/spreadsheetml/2006/main" count="310" uniqueCount="235">
  <si>
    <t>Количество работ (ед.)</t>
  </si>
  <si>
    <t>Наименование работ (услуг)</t>
  </si>
  <si>
    <t>м2</t>
  </si>
  <si>
    <t>шт</t>
  </si>
  <si>
    <t>м</t>
  </si>
  <si>
    <t xml:space="preserve">Годовая фактическая стоимость работ (услуг)  </t>
  </si>
  <si>
    <t>1 стояк</t>
  </si>
  <si>
    <t>15. Прочая работа (услуга)</t>
  </si>
  <si>
    <t>шт.</t>
  </si>
  <si>
    <t>Очистка канализационной сети</t>
  </si>
  <si>
    <t>руб.</t>
  </si>
  <si>
    <t>Осмотр подвала</t>
  </si>
  <si>
    <t>Отключение отопления</t>
  </si>
  <si>
    <t>дом</t>
  </si>
  <si>
    <t>стояк</t>
  </si>
  <si>
    <t>Регулировка теплоносителя</t>
  </si>
  <si>
    <t xml:space="preserve">Начислено за услуги (работы) по содержанию и текущему ремонту </t>
  </si>
  <si>
    <t xml:space="preserve">Нежилые помещения </t>
  </si>
  <si>
    <t xml:space="preserve">Провайдеры </t>
  </si>
  <si>
    <t xml:space="preserve">Содержание и текущий ремонт общего имущества МКД в т.ч </t>
  </si>
  <si>
    <t>м3</t>
  </si>
  <si>
    <t>1 дом</t>
  </si>
  <si>
    <t>Исполнение заявок не связанных с ремонтом</t>
  </si>
  <si>
    <t>подвал</t>
  </si>
  <si>
    <t>Осмотр сантехнического оборудования</t>
  </si>
  <si>
    <t>Перезапуск (удаление воздуха) стояков отопления</t>
  </si>
  <si>
    <t>подъезд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</si>
  <si>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</si>
  <si>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>Отчет об исполнении ООО "Лидер" договора управления МДК по адресу:</t>
  </si>
  <si>
    <t>г. Чита ул. Амурская дом 2</t>
  </si>
  <si>
    <t>Итого</t>
  </si>
  <si>
    <t xml:space="preserve">Всего  с НДС </t>
  </si>
  <si>
    <t>Ед изм</t>
  </si>
  <si>
    <t>2.1</t>
  </si>
  <si>
    <t>Собственники  и наниматели  помещений</t>
  </si>
  <si>
    <t>2.2</t>
  </si>
  <si>
    <t>2.3</t>
  </si>
  <si>
    <t xml:space="preserve">Получено денежных средств по содержанию и текущему ремонту </t>
  </si>
  <si>
    <t>3.1</t>
  </si>
  <si>
    <t>3.2</t>
  </si>
  <si>
    <t>3.3</t>
  </si>
  <si>
    <t xml:space="preserve">Выполненные работы (оказанные услуги)  по содержанию и текущему ремонту </t>
  </si>
  <si>
    <t>№ п/п</t>
  </si>
  <si>
    <t xml:space="preserve"> 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</si>
  <si>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</si>
  <si>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1.1</t>
  </si>
  <si>
    <t>1.2</t>
  </si>
  <si>
    <t>3</t>
  </si>
  <si>
    <t>Работы по обеспечению вывоза твердых бытовых отходов</t>
  </si>
  <si>
    <t xml:space="preserve"> Коммунальные услуги по содержанию помещений, входящих в состав общего имущества в многоквартирном доме</t>
  </si>
  <si>
    <t>4</t>
  </si>
  <si>
    <t>5</t>
  </si>
  <si>
    <t>6</t>
  </si>
  <si>
    <t>7</t>
  </si>
  <si>
    <t>8</t>
  </si>
  <si>
    <t>9</t>
  </si>
  <si>
    <t>10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</si>
  <si>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</si>
  <si>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</si>
  <si>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</si>
  <si>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</si>
  <si>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11</t>
  </si>
  <si>
    <t xml:space="preserve"> Работы по содержанию и ремонту систем внутридомового газового оборудования</t>
  </si>
  <si>
    <t>12</t>
  </si>
  <si>
    <t>Обеспечение устранения аварий на внутридомовых инженерных системах в многоквартирном доме</t>
  </si>
  <si>
    <t>13</t>
  </si>
  <si>
    <t>Проведение дератизации и дезинсекции помещений, входящих в состав общего имущества в многоквартирном доме</t>
  </si>
  <si>
    <t>14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</si>
  <si>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</si>
  <si>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>15</t>
  </si>
  <si>
    <t>16</t>
  </si>
  <si>
    <t>14.1</t>
  </si>
  <si>
    <t>13.1</t>
  </si>
  <si>
    <t>12.1</t>
  </si>
  <si>
    <t>11.1</t>
  </si>
  <si>
    <t>11.2</t>
  </si>
  <si>
    <t>10.1</t>
  </si>
  <si>
    <t>10.2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</si>
  <si>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</si>
  <si>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</si>
  <si>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</si>
  <si>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</si>
  <si>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</si>
  <si>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</si>
  <si>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</si>
  <si>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</si>
  <si>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</si>
  <si>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</si>
  <si>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</si>
  <si>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</si>
  <si>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</si>
  <si>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</si>
  <si>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</si>
  <si>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</si>
  <si>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</si>
  <si>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</si>
  <si>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</si>
  <si>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</si>
  <si>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</si>
  <si>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</si>
  <si>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</si>
  <si>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</si>
  <si>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</si>
  <si>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</si>
  <si>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</si>
  <si>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</si>
  <si>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</si>
  <si>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</si>
  <si>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</si>
  <si>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</si>
  <si>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</si>
  <si>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</si>
  <si>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</si>
  <si>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</si>
  <si>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</si>
  <si>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</si>
  <si>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</si>
  <si>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4.1</t>
  </si>
  <si>
    <t>4.2</t>
  </si>
  <si>
    <t>4.3</t>
  </si>
  <si>
    <t>4.4</t>
  </si>
  <si>
    <t>4.5</t>
  </si>
  <si>
    <t>4.6</t>
  </si>
  <si>
    <t>4.7</t>
  </si>
  <si>
    <t>4.8</t>
  </si>
  <si>
    <t>Переходящие остатки денежных средств на 31.12.2024</t>
  </si>
  <si>
    <t>Переходящие остатки денежных средств  на 01.01.2024</t>
  </si>
  <si>
    <t xml:space="preserve">                                        Площадь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</si>
  <si>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</si>
  <si>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</si>
  <si>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</si>
  <si>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</si>
  <si>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</si>
  <si>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</si>
  <si>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</si>
  <si>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</si>
  <si>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</si>
  <si>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</si>
  <si>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</si>
  <si>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</si>
  <si>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</si>
  <si>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</si>
  <si>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9.1</t>
  </si>
  <si>
    <t>9.2</t>
  </si>
  <si>
    <t>13.2</t>
  </si>
  <si>
    <t>13.3</t>
  </si>
  <si>
    <t>13.4</t>
  </si>
  <si>
    <t>13.5</t>
  </si>
  <si>
    <t>Дебиторская задолженность  за 2024г.</t>
  </si>
  <si>
    <t>Остатки денежных средств  за 2024г</t>
  </si>
  <si>
    <t>за период: 01.01.2024 -31.12.2024</t>
  </si>
  <si>
    <t>Восстановл осв подъ Амурская 2</t>
  </si>
  <si>
    <t>Восстановл осв. подъ Амурская 2</t>
  </si>
  <si>
    <t>Восстановл освещ подъ Амурская 2</t>
  </si>
  <si>
    <t>Восстановл.  освещения в подъ. Амурская 2</t>
  </si>
  <si>
    <t>Восстановление крепления мелких конструктивных элементов (изделий)</t>
  </si>
  <si>
    <t>Вскрытие штробы</t>
  </si>
  <si>
    <t>Вывоз элементов старой детской площадки Амурская, д.2</t>
  </si>
  <si>
    <t>площадка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</si>
  <si>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</si>
  <si>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</si>
  <si>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</si>
  <si>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мелких конструктивных элементов</t>
  </si>
  <si>
    <t>Демонтаж старой детской площадки Амурская д 2</t>
  </si>
  <si>
    <t>Доставка иустановка игрового детского комплекса Амурская д 2</t>
  </si>
  <si>
    <t>Завоз песка с предварительной частичной очисткой</t>
  </si>
  <si>
    <t>Заделка штроб Амурская д 2 п 2</t>
  </si>
  <si>
    <t>Заделка штроб Амурская д 2 п3</t>
  </si>
  <si>
    <t>Закрытие штробы кирпичем и монтажной пеной</t>
  </si>
  <si>
    <t>Замена водного крана д 20-25 мм</t>
  </si>
  <si>
    <t>Замена врезки</t>
  </si>
  <si>
    <t>Замена калачей на кожухотрубном водонагревателе (сварка)д 80</t>
  </si>
  <si>
    <t>Замена светильника с датчиком движения</t>
  </si>
  <si>
    <t>Замена участка КНС Амурская д 2 кв 35</t>
  </si>
  <si>
    <t>Участок</t>
  </si>
  <si>
    <t>Изготовление и установка металических перил</t>
  </si>
  <si>
    <t>Изделия ПВХ Амурская д 2 п5,6</t>
  </si>
  <si>
    <t>Крепление мелких конструктивных элементов</t>
  </si>
  <si>
    <t>Крепление труб КНС д110к стене (потолку) на хомут с использ сварочн ра</t>
  </si>
  <si>
    <t>Мелкий ремонт тамбурной двери (подгонка)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</si>
  <si>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</si>
  <si>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</si>
  <si>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</si>
  <si>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ТУ и ВВП Амурская  2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</si>
  <si>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</si>
  <si>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</si>
  <si>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</si>
  <si>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</si>
  <si>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Осмотр стояков, ХВС, ГВС, КНС, вентиляции с помощ видеоэдоскопа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</si>
  <si>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</si>
  <si>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</si>
  <si>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</si>
  <si>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</si>
  <si>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</si>
  <si>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Регулировка доводчика</t>
  </si>
  <si>
    <t>Ремонт ВВП  Амурская д 2</t>
  </si>
  <si>
    <t>Ремонт ТУ Амурская д 2</t>
  </si>
  <si>
    <t>Ремонт подъезда Амурская, д.2, п.2</t>
  </si>
  <si>
    <t>Ремонт подъезда Амурская, д.2, п.3</t>
  </si>
  <si>
    <t>Ремонт подъезда Амурская, д.2, п.4</t>
  </si>
  <si>
    <t>Ремонт труб КНС д 110</t>
  </si>
  <si>
    <t>Сварочные работы (без стоимости материала)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</si>
  <si>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</si>
  <si>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</si>
  <si>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</si>
  <si>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</si>
  <si>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</si>
  <si>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</si>
  <si>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</si>
  <si>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</si>
  <si>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</si>
  <si>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Удаление наледи(снега) в чердачном пом. кровли 80 м2</t>
  </si>
  <si>
    <t>Управление жилым фондом 1,2 кв.2024 г.К=0,6;0,8;0,85;0,9;1</t>
  </si>
  <si>
    <t>Управление жилым фондом 3,4 кв.2024 г.К=0,6;0,8;0,85;0,9;1</t>
  </si>
  <si>
    <t>Установка поручня в подъезде</t>
  </si>
  <si>
    <t>Установка сничек</t>
  </si>
  <si>
    <t>Установка шарниров на тамбурную дверь</t>
  </si>
  <si>
    <t>Устранение свищей в трубах газосваркой до 159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</si>
  <si>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</si>
  <si>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</si>
  <si>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</si>
  <si>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</si>
  <si>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</si>
  <si>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</si>
  <si>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демонтаж старой хоккейной площадки Амурская д 2</t>
  </si>
  <si>
    <t>замена участка трубы КНС ПП д 110</t>
  </si>
  <si>
    <t>13.6</t>
  </si>
  <si>
    <t>13.7</t>
  </si>
  <si>
    <t>13.8</t>
  </si>
  <si>
    <t>13.9</t>
  </si>
  <si>
    <t>13.10</t>
  </si>
  <si>
    <t>13.11</t>
  </si>
  <si>
    <t>13.12</t>
  </si>
  <si>
    <t>13.13</t>
  </si>
  <si>
    <t>Остекленение оконных рам в местах общего 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</si>
</sst>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1" fillId="2" borderId="1" applyNumberFormat="0" applyAlignment="0" applyProtection="0"/>
    <xf numFmtId="164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 applyAlignment="1">
      <alignment horizontal="center" wrapText="1"/>
    </xf>
    <xf numFmtId="164" fontId="6" fillId="0" borderId="2" xfId="2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wrapText="1"/>
    </xf>
    <xf numFmtId="0" fontId="2" fillId="0" borderId="0" xfId="0" applyFont="1" applyFill="1"/>
    <xf numFmtId="0" fontId="2" fillId="3" borderId="0" xfId="0" applyFont="1" applyFill="1" applyAlignment="1">
      <alignment horizontal="center" wrapText="1"/>
    </xf>
    <xf numFmtId="43" fontId="2" fillId="0" borderId="0" xfId="0" applyNumberFormat="1" applyFont="1" applyFill="1"/>
    <xf numFmtId="0" fontId="2" fillId="0" borderId="0" xfId="0" applyFont="1"/>
    <xf numFmtId="0" fontId="0" fillId="0" borderId="0" xfId="0"/>
    <xf numFmtId="4" fontId="2" fillId="0" borderId="2" xfId="0" applyNumberFormat="1" applyFont="1" applyFill="1" applyBorder="1" applyAlignment="1">
      <alignment horizontal="right"/>
    </xf>
    <xf numFmtId="164" fontId="2" fillId="4" borderId="2" xfId="2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/>
    </xf>
    <xf numFmtId="164" fontId="2" fillId="4" borderId="2" xfId="2" applyFont="1" applyFill="1" applyBorder="1" applyAlignment="1">
      <alignment horizontal="right"/>
    </xf>
    <xf numFmtId="164" fontId="2" fillId="4" borderId="2" xfId="2" applyFont="1" applyFill="1" applyBorder="1" applyAlignment="1">
      <alignment horizontal="right" vertical="center"/>
    </xf>
    <xf numFmtId="164" fontId="2" fillId="0" borderId="2" xfId="2" applyFont="1" applyFill="1" applyBorder="1" applyAlignment="1">
      <alignment horizontal="right" vertical="center"/>
    </xf>
    <xf numFmtId="164" fontId="5" fillId="4" borderId="2" xfId="2" applyFont="1" applyFill="1" applyBorder="1" applyAlignment="1">
      <alignment horizontal="right" vertical="center"/>
    </xf>
    <xf numFmtId="164" fontId="2" fillId="0" borderId="0" xfId="2" applyFont="1" applyFill="1" applyBorder="1" applyAlignment="1">
      <alignment horizontal="right"/>
    </xf>
    <xf numFmtId="164" fontId="2" fillId="0" borderId="0" xfId="2" applyFont="1" applyFill="1" applyBorder="1" applyAlignment="1">
      <alignment horizontal="right" vertical="center" wrapText="1"/>
    </xf>
    <xf numFmtId="164" fontId="5" fillId="0" borderId="0" xfId="2" applyFont="1" applyFill="1" applyBorder="1" applyAlignment="1">
      <alignment horizontal="right" vertical="center" wrapText="1"/>
    </xf>
    <xf numFmtId="164" fontId="2" fillId="0" borderId="0" xfId="2" applyFont="1" applyFill="1" applyAlignment="1">
      <alignment horizontal="right" vertical="center" wrapText="1"/>
    </xf>
    <xf numFmtId="0" fontId="3" fillId="4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164" fontId="3" fillId="4" borderId="2" xfId="2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right" vertical="center" wrapText="1"/>
    </xf>
    <xf numFmtId="4" fontId="3" fillId="4" borderId="2" xfId="2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right"/>
    </xf>
    <xf numFmtId="164" fontId="5" fillId="4" borderId="2" xfId="2" applyFont="1" applyFill="1" applyBorder="1" applyAlignment="1">
      <alignment horizontal="right" vertical="center" wrapText="1"/>
    </xf>
    <xf numFmtId="4" fontId="3" fillId="4" borderId="2" xfId="2" applyNumberFormat="1" applyFont="1" applyFill="1" applyBorder="1" applyAlignment="1">
      <alignment horizontal="right"/>
    </xf>
    <xf numFmtId="4" fontId="3" fillId="4" borderId="2" xfId="2" applyNumberFormat="1" applyFont="1" applyFill="1" applyBorder="1" applyAlignment="1">
      <alignment horizontal="right" vertical="center"/>
    </xf>
    <xf numFmtId="4" fontId="8" fillId="4" borderId="2" xfId="2" applyNumberFormat="1" applyFont="1" applyFill="1" applyBorder="1" applyAlignment="1">
      <alignment horizontal="right" vertical="center"/>
    </xf>
    <xf numFmtId="4" fontId="2" fillId="0" borderId="0" xfId="2" applyNumberFormat="1" applyFont="1" applyFill="1" applyBorder="1" applyAlignment="1">
      <alignment horizontal="right"/>
    </xf>
    <xf numFmtId="4" fontId="3" fillId="0" borderId="0" xfId="2" applyNumberFormat="1" applyFont="1" applyFill="1" applyBorder="1" applyAlignment="1">
      <alignment horizontal="right" vertical="center" wrapText="1"/>
    </xf>
    <xf numFmtId="4" fontId="5" fillId="0" borderId="0" xfId="2" applyNumberFormat="1" applyFont="1" applyFill="1" applyBorder="1" applyAlignment="1">
      <alignment horizontal="right" vertical="center" wrapText="1"/>
    </xf>
    <xf numFmtId="164" fontId="3" fillId="0" borderId="0" xfId="2" applyFont="1" applyFill="1" applyBorder="1" applyAlignment="1">
      <alignment horizontal="right" vertical="center" wrapText="1"/>
    </xf>
    <xf numFmtId="4" fontId="2" fillId="0" borderId="0" xfId="2" applyNumberFormat="1" applyFont="1" applyFill="1" applyAlignment="1">
      <alignment horizontal="right" vertical="center" wrapText="1"/>
    </xf>
    <xf numFmtId="0" fontId="6" fillId="0" borderId="2" xfId="1" applyFont="1" applyFill="1" applyBorder="1" applyAlignment="1">
      <alignment horizontal="center" vertical="center" wrapText="1"/>
    </xf>
    <xf numFmtId="4" fontId="6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5" fillId="0" borderId="2" xfId="2" applyFont="1" applyFill="1" applyBorder="1" applyAlignment="1">
      <alignment horizontal="right" vertical="center"/>
    </xf>
    <xf numFmtId="4" fontId="5" fillId="0" borderId="2" xfId="2" applyNumberFormat="1" applyFont="1" applyFill="1" applyBorder="1" applyAlignment="1">
      <alignment horizontal="right" vertical="center"/>
    </xf>
    <xf numFmtId="164" fontId="5" fillId="0" borderId="2" xfId="2" applyFont="1" applyFill="1" applyBorder="1" applyAlignment="1">
      <alignment horizontal="right" vertical="center" wrapText="1"/>
    </xf>
    <xf numFmtId="164" fontId="2" fillId="0" borderId="0" xfId="2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right" vertical="top" wrapText="1"/>
    </xf>
    <xf numFmtId="164" fontId="2" fillId="0" borderId="0" xfId="2" applyFont="1" applyFill="1" applyAlignment="1">
      <alignment horizontal="left" vertical="center" wrapText="1"/>
    </xf>
    <xf numFmtId="0" fontId="3" fillId="4" borderId="2" xfId="27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left" vertical="center" wrapText="1"/>
    </xf>
    <xf numFmtId="0" fontId="7" fillId="5" borderId="6" xfId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wrapText="1"/>
    </xf>
    <xf numFmtId="4" fontId="2" fillId="5" borderId="0" xfId="2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" fillId="5" borderId="2" xfId="2" applyNumberFormat="1" applyFont="1" applyFill="1" applyBorder="1" applyAlignment="1">
      <alignment horizontal="right" vertical="center"/>
    </xf>
    <xf numFmtId="4" fontId="6" fillId="0" borderId="4" xfId="1" applyNumberFormat="1" applyFont="1" applyFill="1" applyBorder="1" applyAlignment="1">
      <alignment horizontal="right" vertical="center" wrapText="1"/>
    </xf>
    <xf numFmtId="4" fontId="6" fillId="0" borderId="6" xfId="1" applyNumberFormat="1" applyFont="1" applyFill="1" applyBorder="1" applyAlignment="1">
      <alignment horizontal="right" vertical="center" wrapText="1"/>
    </xf>
    <xf numFmtId="4" fontId="7" fillId="5" borderId="4" xfId="1" applyNumberFormat="1" applyFont="1" applyFill="1" applyBorder="1" applyAlignment="1">
      <alignment horizontal="right" vertical="center" wrapText="1"/>
    </xf>
    <xf numFmtId="4" fontId="7" fillId="5" borderId="6" xfId="1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right" vertical="center" wrapText="1"/>
    </xf>
    <xf numFmtId="4" fontId="6" fillId="5" borderId="6" xfId="1" applyNumberFormat="1" applyFont="1" applyFill="1" applyBorder="1" applyAlignment="1">
      <alignment horizontal="righ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6" xfId="1" applyFont="1" applyFill="1" applyBorder="1" applyAlignment="1">
      <alignment horizontal="left" vertical="center" wrapText="1"/>
    </xf>
    <xf numFmtId="4" fontId="9" fillId="5" borderId="4" xfId="1" applyNumberFormat="1" applyFont="1" applyFill="1" applyBorder="1" applyAlignment="1">
      <alignment horizontal="right" vertical="center" wrapText="1"/>
    </xf>
    <xf numFmtId="4" fontId="9" fillId="5" borderId="6" xfId="1" applyNumberFormat="1" applyFont="1" applyFill="1" applyBorder="1" applyAlignment="1">
      <alignment horizontal="right" vertical="center" wrapText="1"/>
    </xf>
    <xf numFmtId="4" fontId="9" fillId="0" borderId="4" xfId="1" applyNumberFormat="1" applyFont="1" applyFill="1" applyBorder="1" applyAlignment="1">
      <alignment horizontal="right" vertical="center" wrapText="1"/>
    </xf>
    <xf numFmtId="4" fontId="9" fillId="0" borderId="6" xfId="1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2" fillId="5" borderId="0" xfId="2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left" vertical="center" wrapText="1"/>
    </xf>
    <xf numFmtId="0" fontId="7" fillId="5" borderId="6" xfId="1" applyFont="1" applyFill="1" applyBorder="1" applyAlignment="1">
      <alignment horizontal="left" vertical="center" wrapText="1"/>
    </xf>
  </cellXfs>
  <cellStyles count="70">
    <cellStyle name="Вывод" xfId="1" builtinId="21"/>
    <cellStyle name="Гиперссылка 2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3 2" xfId="3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0" xfId="16"/>
    <cellStyle name="Обычный 21" xfId="17"/>
    <cellStyle name="Обычный 22" xfId="18"/>
    <cellStyle name="Обычный 23" xfId="19"/>
    <cellStyle name="Обычный 24" xfId="20"/>
    <cellStyle name="Обычный 25" xfId="21"/>
    <cellStyle name="Обычный 26" xfId="22"/>
    <cellStyle name="Обычный 27" xfId="23"/>
    <cellStyle name="Обычный 28" xfId="24"/>
    <cellStyle name="Обычный 29" xfId="25"/>
    <cellStyle name="Обычный 3" xfId="26"/>
    <cellStyle name="Обычный 3 2" xfId="27"/>
    <cellStyle name="Обычный 30" xfId="28"/>
    <cellStyle name="Обычный 31" xfId="29"/>
    <cellStyle name="Обычный 32" xfId="30"/>
    <cellStyle name="Обычный 33" xfId="31"/>
    <cellStyle name="Обычный 4" xfId="32"/>
    <cellStyle name="Обычный 4 2" xfId="33"/>
    <cellStyle name="Обычный 5" xfId="34"/>
    <cellStyle name="Обычный 6" xfId="35"/>
    <cellStyle name="Обычный 7" xfId="36"/>
    <cellStyle name="Обычный 8" xfId="37"/>
    <cellStyle name="Обычный 9" xfId="38"/>
    <cellStyle name="Финансовый" xfId="2" builtinId="3"/>
    <cellStyle name="Финансовый 10" xfId="39"/>
    <cellStyle name="Финансовый 11" xfId="40"/>
    <cellStyle name="Финансовый 12" xfId="41"/>
    <cellStyle name="Финансовый 13" xfId="42"/>
    <cellStyle name="Финансовый 14" xfId="43"/>
    <cellStyle name="Финансовый 15" xfId="44"/>
    <cellStyle name="Финансовый 16" xfId="45"/>
    <cellStyle name="Финансовый 17" xfId="46"/>
    <cellStyle name="Финансовый 18" xfId="47"/>
    <cellStyle name="Финансовый 19" xfId="48"/>
    <cellStyle name="Финансовый 2" xfId="49"/>
    <cellStyle name="Финансовый 20" xfId="50"/>
    <cellStyle name="Финансовый 21" xfId="51"/>
    <cellStyle name="Финансовый 22" xfId="52"/>
    <cellStyle name="Финансовый 23" xfId="53"/>
    <cellStyle name="Финансовый 24" xfId="54"/>
    <cellStyle name="Финансовый 25" xfId="55"/>
    <cellStyle name="Финансовый 26" xfId="56"/>
    <cellStyle name="Финансовый 27" xfId="57"/>
    <cellStyle name="Финансовый 28" xfId="58"/>
    <cellStyle name="Финансовый 29" xfId="59"/>
    <cellStyle name="Финансовый 3" xfId="60"/>
    <cellStyle name="Финансовый 3 2" xfId="61"/>
    <cellStyle name="Финансовый 30" xfId="62"/>
    <cellStyle name="Финансовый 4" xfId="63"/>
    <cellStyle name="Финансовый 4 2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1"/>
  <sheetViews>
    <sheetView tabSelected="1" zoomScaleNormal="100" workbookViewId="0">
      <selection activeCell="G3" sqref="G3"/>
    </sheetView>
  </sheetViews>
  <sheetFormatPr defaultRowHeight="15" outlineLevelRow="2" x14ac:dyDescent="0.25"/>
  <cols>
    <col min="1" max="1" width="9.140625" style="37"/>
    <col min="2" max="2" width="68.140625" style="28" customWidth="1"/>
    <col min="3" max="3" width="14.7109375" style="51" customWidth="1"/>
    <col min="4" max="4" width="11.7109375" style="19" customWidth="1"/>
    <col min="5" max="5" width="14.5703125" style="19" customWidth="1"/>
    <col min="6" max="6" width="8.5703125" style="1" customWidth="1"/>
    <col min="7" max="16384" width="9.140625" style="1"/>
  </cols>
  <sheetData>
    <row r="2" spans="1:6" ht="15.75" customHeight="1" x14ac:dyDescent="0.25">
      <c r="A2" s="89" t="s">
        <v>28</v>
      </c>
      <c r="B2" s="89"/>
      <c r="C2" s="89"/>
      <c r="D2" s="89"/>
      <c r="E2" s="89"/>
    </row>
    <row r="3" spans="1:6" ht="15" customHeight="1" x14ac:dyDescent="0.25">
      <c r="A3" s="89" t="s">
        <v>29</v>
      </c>
      <c r="B3" s="89"/>
      <c r="C3" s="89"/>
      <c r="D3" s="89"/>
      <c r="E3" s="89"/>
    </row>
    <row r="4" spans="1:6" ht="17.25" customHeight="1" x14ac:dyDescent="0.25">
      <c r="A4" s="90" t="s">
        <v>150</v>
      </c>
      <c r="B4" s="90"/>
      <c r="C4" s="90"/>
      <c r="D4" s="90"/>
      <c r="E4" s="90"/>
    </row>
    <row r="5" spans="1:6" ht="17.25" customHeight="1" x14ac:dyDescent="0.25">
      <c r="A5" s="58"/>
      <c r="B5" s="58"/>
      <c r="C5" s="58"/>
      <c r="D5" s="58"/>
      <c r="E5" s="58"/>
    </row>
    <row r="6" spans="1:6" ht="16.5" customHeight="1" x14ac:dyDescent="0.25">
      <c r="B6" s="62" t="s">
        <v>127</v>
      </c>
      <c r="C6" s="70">
        <v>6365.5</v>
      </c>
      <c r="D6" s="63" t="s">
        <v>2</v>
      </c>
    </row>
    <row r="7" spans="1:6" ht="41.25" customHeight="1" x14ac:dyDescent="0.25">
      <c r="A7" s="91" t="s">
        <v>27</v>
      </c>
      <c r="B7" s="92"/>
      <c r="C7" s="92"/>
      <c r="D7" s="92"/>
      <c r="E7" s="93"/>
    </row>
    <row r="8" spans="1:6" x14ac:dyDescent="0.25">
      <c r="A8" s="68">
        <v>1</v>
      </c>
      <c r="B8" s="94" t="s">
        <v>126</v>
      </c>
      <c r="C8" s="95"/>
      <c r="D8" s="76">
        <v>2542057.58</v>
      </c>
      <c r="E8" s="77"/>
    </row>
    <row r="9" spans="1:6" ht="30" customHeight="1" x14ac:dyDescent="0.25">
      <c r="A9" s="60">
        <v>2</v>
      </c>
      <c r="B9" s="83" t="s">
        <v>16</v>
      </c>
      <c r="C9" s="84"/>
      <c r="D9" s="87">
        <f>D10+D11+D12</f>
        <v>2413387.02</v>
      </c>
      <c r="E9" s="88"/>
      <c r="F9" s="69"/>
    </row>
    <row r="10" spans="1:6" x14ac:dyDescent="0.25">
      <c r="A10" s="31" t="s">
        <v>33</v>
      </c>
      <c r="B10" s="59" t="s">
        <v>34</v>
      </c>
      <c r="C10" s="40"/>
      <c r="D10" s="81">
        <v>1460453.94</v>
      </c>
      <c r="E10" s="82"/>
      <c r="F10" s="61"/>
    </row>
    <row r="11" spans="1:6" x14ac:dyDescent="0.25">
      <c r="A11" s="31" t="s">
        <v>35</v>
      </c>
      <c r="B11" s="59" t="s">
        <v>17</v>
      </c>
      <c r="C11" s="40"/>
      <c r="D11" s="81">
        <v>934310.52</v>
      </c>
      <c r="E11" s="82"/>
    </row>
    <row r="12" spans="1:6" x14ac:dyDescent="0.25">
      <c r="A12" s="31" t="s">
        <v>36</v>
      </c>
      <c r="B12" s="59" t="s">
        <v>18</v>
      </c>
      <c r="C12" s="40"/>
      <c r="D12" s="81">
        <v>18622.560000000001</v>
      </c>
      <c r="E12" s="82"/>
    </row>
    <row r="13" spans="1:6" ht="22.5" customHeight="1" x14ac:dyDescent="0.25">
      <c r="A13" s="32">
        <v>3</v>
      </c>
      <c r="B13" s="83" t="s">
        <v>37</v>
      </c>
      <c r="C13" s="84"/>
      <c r="D13" s="87">
        <f>D14+D15+D16</f>
        <v>1846608.84</v>
      </c>
      <c r="E13" s="88"/>
    </row>
    <row r="14" spans="1:6" x14ac:dyDescent="0.25">
      <c r="A14" s="31" t="s">
        <v>38</v>
      </c>
      <c r="B14" s="59" t="s">
        <v>34</v>
      </c>
      <c r="C14" s="40"/>
      <c r="D14" s="81">
        <v>1368771.04</v>
      </c>
      <c r="E14" s="82"/>
    </row>
    <row r="15" spans="1:6" x14ac:dyDescent="0.25">
      <c r="A15" s="31" t="s">
        <v>39</v>
      </c>
      <c r="B15" s="59" t="s">
        <v>17</v>
      </c>
      <c r="C15" s="40"/>
      <c r="D15" s="81">
        <v>459215.24</v>
      </c>
      <c r="E15" s="82"/>
    </row>
    <row r="16" spans="1:6" x14ac:dyDescent="0.25">
      <c r="A16" s="31" t="s">
        <v>40</v>
      </c>
      <c r="B16" s="59" t="s">
        <v>18</v>
      </c>
      <c r="C16" s="40"/>
      <c r="D16" s="81">
        <f>D12</f>
        <v>18622.560000000001</v>
      </c>
      <c r="E16" s="82"/>
    </row>
    <row r="17" spans="1:8" x14ac:dyDescent="0.25">
      <c r="A17" s="31">
        <v>4</v>
      </c>
      <c r="B17" s="59" t="s">
        <v>148</v>
      </c>
      <c r="C17" s="40"/>
      <c r="D17" s="74">
        <f>D9-D13</f>
        <v>566778.17999999993</v>
      </c>
      <c r="E17" s="75"/>
    </row>
    <row r="18" spans="1:8" ht="30" customHeight="1" x14ac:dyDescent="0.25">
      <c r="A18" s="32">
        <v>5</v>
      </c>
      <c r="B18" s="83" t="s">
        <v>41</v>
      </c>
      <c r="C18" s="84"/>
      <c r="D18" s="85">
        <f>C123</f>
        <v>3316489.236</v>
      </c>
      <c r="E18" s="86"/>
    </row>
    <row r="19" spans="1:8" x14ac:dyDescent="0.25">
      <c r="A19" s="31">
        <v>6</v>
      </c>
      <c r="B19" s="59" t="s">
        <v>149</v>
      </c>
      <c r="C19" s="40"/>
      <c r="D19" s="74">
        <f>D9-D18</f>
        <v>-903102.21600000001</v>
      </c>
      <c r="E19" s="75"/>
    </row>
    <row r="20" spans="1:8" x14ac:dyDescent="0.25">
      <c r="A20" s="65">
        <v>7</v>
      </c>
      <c r="B20" s="66" t="s">
        <v>125</v>
      </c>
      <c r="C20" s="67"/>
      <c r="D20" s="76">
        <f>D8+D9-D18</f>
        <v>1638955.3639999996</v>
      </c>
      <c r="E20" s="77"/>
      <c r="F20" s="61"/>
    </row>
    <row r="21" spans="1:8" ht="31.5" customHeight="1" x14ac:dyDescent="0.25">
      <c r="A21" s="78" t="s">
        <v>19</v>
      </c>
      <c r="B21" s="79"/>
      <c r="C21" s="79"/>
      <c r="D21" s="79"/>
      <c r="E21" s="80"/>
    </row>
    <row r="22" spans="1:8" ht="60" customHeight="1" x14ac:dyDescent="0.25">
      <c r="A22" s="33" t="s">
        <v>42</v>
      </c>
      <c r="B22" s="52" t="s">
        <v>1</v>
      </c>
      <c r="C22" s="53" t="s">
        <v>5</v>
      </c>
      <c r="D22" s="54" t="s">
        <v>32</v>
      </c>
      <c r="E22" s="2" t="s">
        <v>0</v>
      </c>
    </row>
    <row r="23" spans="1:8" x14ac:dyDescent="0.25">
      <c r="A23" s="34">
        <v>1</v>
      </c>
      <c r="B23" s="20" t="s">
        <v>43</v>
      </c>
      <c r="C23" s="41">
        <f>SUM(C24:C25)</f>
        <v>413782.95999999996</v>
      </c>
      <c r="D23" s="30"/>
      <c r="E23" s="30"/>
      <c r="F23" s="3"/>
    </row>
    <row r="24" spans="1:8" s="8" customFormat="1" x14ac:dyDescent="0.25">
      <c r="A24" s="38" t="s">
        <v>45</v>
      </c>
      <c r="B24" s="71" t="s">
        <v>212</v>
      </c>
      <c r="C24" s="72">
        <v>190965</v>
      </c>
      <c r="D24" s="71" t="s">
        <v>2</v>
      </c>
      <c r="E24" s="72">
        <v>38193</v>
      </c>
      <c r="F24" s="7"/>
      <c r="G24" s="7"/>
      <c r="H24" s="7"/>
    </row>
    <row r="25" spans="1:8" s="8" customFormat="1" x14ac:dyDescent="0.25">
      <c r="A25" s="38" t="s">
        <v>46</v>
      </c>
      <c r="B25" s="71" t="s">
        <v>213</v>
      </c>
      <c r="C25" s="72">
        <v>222817.96</v>
      </c>
      <c r="D25" s="71" t="s">
        <v>2</v>
      </c>
      <c r="E25" s="72">
        <v>38193</v>
      </c>
      <c r="F25" s="7"/>
      <c r="G25" s="7"/>
      <c r="H25" s="7"/>
    </row>
    <row r="26" spans="1:8" s="5" customFormat="1" ht="28.5" x14ac:dyDescent="0.25">
      <c r="A26" s="34">
        <v>2</v>
      </c>
      <c r="B26" s="20" t="s">
        <v>44</v>
      </c>
      <c r="C26" s="41">
        <f>SUM(C27:C28)</f>
        <v>203698.5</v>
      </c>
      <c r="D26" s="10"/>
      <c r="E26" s="10"/>
    </row>
    <row r="27" spans="1:8" s="8" customFormat="1" x14ac:dyDescent="0.25">
      <c r="A27" s="38" t="s">
        <v>33</v>
      </c>
      <c r="B27" s="71" t="s">
        <v>207</v>
      </c>
      <c r="C27" s="72">
        <v>92301</v>
      </c>
      <c r="D27" s="71" t="s">
        <v>2</v>
      </c>
      <c r="E27" s="72">
        <v>38193</v>
      </c>
      <c r="F27" s="7"/>
      <c r="G27" s="7"/>
      <c r="H27" s="7"/>
    </row>
    <row r="28" spans="1:8" s="8" customFormat="1" x14ac:dyDescent="0.25">
      <c r="A28" s="38" t="s">
        <v>35</v>
      </c>
      <c r="B28" s="71" t="s">
        <v>208</v>
      </c>
      <c r="C28" s="72">
        <v>111397.5</v>
      </c>
      <c r="D28" s="71" t="s">
        <v>2</v>
      </c>
      <c r="E28" s="72">
        <v>38193</v>
      </c>
      <c r="F28" s="7"/>
      <c r="G28" s="7"/>
      <c r="H28" s="7"/>
    </row>
    <row r="29" spans="1:8" s="5" customFormat="1" x14ac:dyDescent="0.25">
      <c r="A29" s="34" t="s">
        <v>47</v>
      </c>
      <c r="B29" s="20" t="s">
        <v>48</v>
      </c>
      <c r="C29" s="41"/>
      <c r="D29" s="43"/>
      <c r="E29" s="10"/>
    </row>
    <row r="30" spans="1:8" s="5" customFormat="1" ht="28.5" x14ac:dyDescent="0.25">
      <c r="A30" s="34" t="s">
        <v>50</v>
      </c>
      <c r="B30" s="20" t="s">
        <v>49</v>
      </c>
      <c r="C30" s="41">
        <f>SUM(C31:C38)</f>
        <v>61429.619999999995</v>
      </c>
      <c r="D30" s="10"/>
      <c r="E30" s="10"/>
    </row>
    <row r="31" spans="1:8" s="8" customFormat="1" ht="17.25" customHeight="1" x14ac:dyDescent="0.25">
      <c r="A31" s="38" t="s">
        <v>117</v>
      </c>
      <c r="B31" s="71" t="s">
        <v>159</v>
      </c>
      <c r="C31" s="72">
        <v>5728.95</v>
      </c>
      <c r="D31" s="71" t="s">
        <v>2</v>
      </c>
      <c r="E31" s="72">
        <v>38193</v>
      </c>
      <c r="F31" s="7"/>
      <c r="G31" s="7"/>
      <c r="H31" s="7"/>
    </row>
    <row r="32" spans="1:8" s="8" customFormat="1" x14ac:dyDescent="0.25">
      <c r="A32" s="38" t="s">
        <v>118</v>
      </c>
      <c r="B32" s="71" t="s">
        <v>160</v>
      </c>
      <c r="C32" s="72">
        <v>4774.13</v>
      </c>
      <c r="D32" s="71" t="s">
        <v>2</v>
      </c>
      <c r="E32" s="72">
        <v>38193</v>
      </c>
      <c r="F32" s="7"/>
      <c r="G32" s="7"/>
      <c r="H32" s="7"/>
    </row>
    <row r="33" spans="1:8" s="8" customFormat="1" x14ac:dyDescent="0.25">
      <c r="A33" s="38" t="s">
        <v>119</v>
      </c>
      <c r="B33" s="71" t="s">
        <v>189</v>
      </c>
      <c r="C33" s="72">
        <v>2547.4699999999998</v>
      </c>
      <c r="D33" s="71" t="s">
        <v>2</v>
      </c>
      <c r="E33" s="72">
        <v>38193</v>
      </c>
      <c r="F33" s="7"/>
      <c r="G33" s="7"/>
      <c r="H33" s="7"/>
    </row>
    <row r="34" spans="1:8" s="8" customFormat="1" x14ac:dyDescent="0.25">
      <c r="A34" s="38" t="s">
        <v>120</v>
      </c>
      <c r="B34" s="71" t="s">
        <v>190</v>
      </c>
      <c r="C34" s="72">
        <v>2864.48</v>
      </c>
      <c r="D34" s="71" t="s">
        <v>2</v>
      </c>
      <c r="E34" s="72">
        <v>38193</v>
      </c>
      <c r="F34" s="7"/>
      <c r="G34" s="7"/>
      <c r="H34" s="7"/>
    </row>
    <row r="35" spans="1:8" s="8" customFormat="1" x14ac:dyDescent="0.25">
      <c r="A35" s="38" t="s">
        <v>121</v>
      </c>
      <c r="B35" s="71" t="s">
        <v>218</v>
      </c>
      <c r="C35" s="72">
        <v>4457.12</v>
      </c>
      <c r="D35" s="71" t="s">
        <v>2</v>
      </c>
      <c r="E35" s="72">
        <v>38193</v>
      </c>
      <c r="F35" s="7"/>
      <c r="G35" s="7"/>
      <c r="H35" s="7"/>
    </row>
    <row r="36" spans="1:8" s="8" customFormat="1" x14ac:dyDescent="0.25">
      <c r="A36" s="38" t="s">
        <v>122</v>
      </c>
      <c r="B36" s="71" t="s">
        <v>219</v>
      </c>
      <c r="C36" s="72">
        <v>4136.3</v>
      </c>
      <c r="D36" s="71" t="s">
        <v>2</v>
      </c>
      <c r="E36" s="72">
        <v>38193</v>
      </c>
      <c r="F36" s="7"/>
      <c r="G36" s="7"/>
      <c r="H36" s="7"/>
    </row>
    <row r="37" spans="1:8" s="8" customFormat="1" x14ac:dyDescent="0.25">
      <c r="A37" s="38" t="s">
        <v>123</v>
      </c>
      <c r="B37" s="71" t="s">
        <v>222</v>
      </c>
      <c r="C37" s="72">
        <v>17824.669999999998</v>
      </c>
      <c r="D37" s="71" t="s">
        <v>2</v>
      </c>
      <c r="E37" s="72">
        <v>38193</v>
      </c>
      <c r="F37" s="7"/>
      <c r="G37" s="7"/>
      <c r="H37" s="7"/>
    </row>
    <row r="38" spans="1:8" s="8" customFormat="1" x14ac:dyDescent="0.25">
      <c r="A38" s="38" t="s">
        <v>124</v>
      </c>
      <c r="B38" s="71" t="s">
        <v>223</v>
      </c>
      <c r="C38" s="72">
        <v>19096.5</v>
      </c>
      <c r="D38" s="71" t="s">
        <v>2</v>
      </c>
      <c r="E38" s="72">
        <v>38193</v>
      </c>
      <c r="F38" s="7"/>
      <c r="G38" s="7"/>
      <c r="H38" s="7"/>
    </row>
    <row r="39" spans="1:8" ht="42.75" outlineLevel="1" x14ac:dyDescent="0.25">
      <c r="A39" s="34" t="s">
        <v>51</v>
      </c>
      <c r="B39" s="64" t="s">
        <v>128</v>
      </c>
      <c r="C39" s="44">
        <f>SUM(C40:C91)</f>
        <v>1552907.4200000002</v>
      </c>
      <c r="D39" s="12"/>
      <c r="E39" s="12"/>
      <c r="F39" s="3"/>
      <c r="G39" s="3"/>
    </row>
    <row r="40" spans="1:8" outlineLevel="1" x14ac:dyDescent="0.25">
      <c r="A40" s="33" t="s">
        <v>78</v>
      </c>
      <c r="B40" s="71" t="s">
        <v>151</v>
      </c>
      <c r="C40" s="72">
        <v>2678.36</v>
      </c>
      <c r="D40" s="71" t="s">
        <v>26</v>
      </c>
      <c r="E40" s="72">
        <v>1</v>
      </c>
      <c r="F40" s="3"/>
      <c r="G40" s="3"/>
    </row>
    <row r="41" spans="1:8" outlineLevel="1" x14ac:dyDescent="0.25">
      <c r="A41" s="33" t="s">
        <v>79</v>
      </c>
      <c r="B41" s="71" t="s">
        <v>152</v>
      </c>
      <c r="C41" s="72">
        <v>3095.81</v>
      </c>
      <c r="D41" s="71" t="s">
        <v>26</v>
      </c>
      <c r="E41" s="72">
        <v>1</v>
      </c>
      <c r="F41" s="3"/>
      <c r="G41" s="3"/>
    </row>
    <row r="42" spans="1:8" ht="30" customHeight="1" outlineLevel="1" x14ac:dyDescent="0.25">
      <c r="A42" s="33" t="s">
        <v>80</v>
      </c>
      <c r="B42" s="71" t="s">
        <v>153</v>
      </c>
      <c r="C42" s="72">
        <v>2474.31</v>
      </c>
      <c r="D42" s="71" t="s">
        <v>26</v>
      </c>
      <c r="E42" s="72">
        <v>1</v>
      </c>
      <c r="F42" s="3"/>
      <c r="G42" s="3"/>
    </row>
    <row r="43" spans="1:8" outlineLevel="1" x14ac:dyDescent="0.25">
      <c r="A43" s="33" t="s">
        <v>81</v>
      </c>
      <c r="B43" s="71" t="s">
        <v>154</v>
      </c>
      <c r="C43" s="72">
        <v>5472.65</v>
      </c>
      <c r="D43" s="71" t="s">
        <v>26</v>
      </c>
      <c r="E43" s="72">
        <v>1</v>
      </c>
      <c r="F43" s="3"/>
      <c r="G43" s="3"/>
    </row>
    <row r="44" spans="1:8" outlineLevel="1" x14ac:dyDescent="0.25">
      <c r="A44" s="33" t="s">
        <v>82</v>
      </c>
      <c r="B44" s="71" t="s">
        <v>156</v>
      </c>
      <c r="C44" s="72">
        <v>13680.19</v>
      </c>
      <c r="D44" s="71" t="s">
        <v>2</v>
      </c>
      <c r="E44" s="72">
        <v>4.7</v>
      </c>
      <c r="F44" s="3"/>
      <c r="G44" s="3"/>
    </row>
    <row r="45" spans="1:8" outlineLevel="1" x14ac:dyDescent="0.25">
      <c r="A45" s="33" t="s">
        <v>83</v>
      </c>
      <c r="B45" s="71" t="s">
        <v>166</v>
      </c>
      <c r="C45" s="72">
        <v>11589.01</v>
      </c>
      <c r="D45" s="71" t="s">
        <v>26</v>
      </c>
      <c r="E45" s="72">
        <v>1</v>
      </c>
      <c r="F45" s="3"/>
      <c r="G45" s="3"/>
    </row>
    <row r="46" spans="1:8" outlineLevel="1" x14ac:dyDescent="0.25">
      <c r="A46" s="33" t="s">
        <v>84</v>
      </c>
      <c r="B46" s="71" t="s">
        <v>167</v>
      </c>
      <c r="C46" s="72">
        <v>12615.67</v>
      </c>
      <c r="D46" s="71" t="s">
        <v>26</v>
      </c>
      <c r="E46" s="72">
        <v>1</v>
      </c>
      <c r="F46" s="3"/>
      <c r="G46" s="3"/>
    </row>
    <row r="47" spans="1:8" outlineLevel="1" x14ac:dyDescent="0.25">
      <c r="A47" s="33" t="s">
        <v>85</v>
      </c>
      <c r="B47" s="71" t="s">
        <v>168</v>
      </c>
      <c r="C47" s="72">
        <v>15134.42</v>
      </c>
      <c r="D47" s="71" t="s">
        <v>2</v>
      </c>
      <c r="E47" s="72">
        <v>2</v>
      </c>
      <c r="F47" s="3"/>
      <c r="G47" s="3"/>
    </row>
    <row r="48" spans="1:8" outlineLevel="1" x14ac:dyDescent="0.25">
      <c r="A48" s="33" t="s">
        <v>86</v>
      </c>
      <c r="B48" s="71" t="s">
        <v>169</v>
      </c>
      <c r="C48" s="72">
        <v>3080.33</v>
      </c>
      <c r="D48" s="71" t="s">
        <v>14</v>
      </c>
      <c r="E48" s="72">
        <v>1</v>
      </c>
      <c r="F48" s="3"/>
      <c r="G48" s="3"/>
    </row>
    <row r="49" spans="1:8" outlineLevel="1" x14ac:dyDescent="0.25">
      <c r="A49" s="33" t="s">
        <v>87</v>
      </c>
      <c r="B49" s="71" t="s">
        <v>170</v>
      </c>
      <c r="C49" s="72">
        <v>3471.94</v>
      </c>
      <c r="D49" s="71" t="s">
        <v>8</v>
      </c>
      <c r="E49" s="72">
        <v>1</v>
      </c>
      <c r="F49" s="3"/>
      <c r="G49" s="3"/>
    </row>
    <row r="50" spans="1:8" outlineLevel="1" x14ac:dyDescent="0.25">
      <c r="A50" s="33" t="s">
        <v>88</v>
      </c>
      <c r="B50" s="71" t="s">
        <v>171</v>
      </c>
      <c r="C50" s="72">
        <v>91678.02</v>
      </c>
      <c r="D50" s="71" t="s">
        <v>8</v>
      </c>
      <c r="E50" s="72">
        <v>6</v>
      </c>
      <c r="F50" s="3"/>
      <c r="G50" s="3"/>
    </row>
    <row r="51" spans="1:8" outlineLevel="1" x14ac:dyDescent="0.25">
      <c r="A51" s="33" t="s">
        <v>89</v>
      </c>
      <c r="B51" s="71" t="s">
        <v>172</v>
      </c>
      <c r="C51" s="72">
        <v>2713.63</v>
      </c>
      <c r="D51" s="71" t="s">
        <v>8</v>
      </c>
      <c r="E51" s="72">
        <v>1</v>
      </c>
      <c r="F51" s="3"/>
      <c r="G51" s="3"/>
    </row>
    <row r="52" spans="1:8" outlineLevel="1" x14ac:dyDescent="0.25">
      <c r="A52" s="33" t="s">
        <v>90</v>
      </c>
      <c r="B52" s="71" t="s">
        <v>173</v>
      </c>
      <c r="C52" s="72">
        <v>18002.37</v>
      </c>
      <c r="D52" s="71" t="s">
        <v>174</v>
      </c>
      <c r="E52" s="72">
        <v>1</v>
      </c>
      <c r="F52" s="3"/>
      <c r="G52" s="3"/>
    </row>
    <row r="53" spans="1:8" outlineLevel="1" x14ac:dyDescent="0.25">
      <c r="A53" s="33" t="s">
        <v>91</v>
      </c>
      <c r="B53" s="71" t="s">
        <v>175</v>
      </c>
      <c r="C53" s="72">
        <v>8809.7999999999993</v>
      </c>
      <c r="D53" s="71" t="s">
        <v>8</v>
      </c>
      <c r="E53" s="72">
        <v>1</v>
      </c>
      <c r="F53" s="3"/>
      <c r="G53" s="3"/>
    </row>
    <row r="54" spans="1:8" outlineLevel="1" x14ac:dyDescent="0.25">
      <c r="A54" s="33" t="s">
        <v>92</v>
      </c>
      <c r="B54" s="71" t="s">
        <v>176</v>
      </c>
      <c r="C54" s="72">
        <v>116691.66</v>
      </c>
      <c r="D54" s="71" t="s">
        <v>26</v>
      </c>
      <c r="E54" s="72">
        <v>1</v>
      </c>
      <c r="F54" s="3"/>
      <c r="G54" s="3"/>
    </row>
    <row r="55" spans="1:8" outlineLevel="1" x14ac:dyDescent="0.25">
      <c r="A55" s="33" t="s">
        <v>93</v>
      </c>
      <c r="B55" s="71" t="s">
        <v>22</v>
      </c>
      <c r="C55" s="72">
        <v>7289.72</v>
      </c>
      <c r="D55" s="71" t="s">
        <v>8</v>
      </c>
      <c r="E55" s="72">
        <v>4</v>
      </c>
      <c r="F55" s="3"/>
      <c r="G55" s="3"/>
    </row>
    <row r="56" spans="1:8" outlineLevel="1" x14ac:dyDescent="0.25">
      <c r="A56" s="33" t="s">
        <v>94</v>
      </c>
      <c r="B56" s="71" t="s">
        <v>178</v>
      </c>
      <c r="C56" s="72">
        <v>716.02</v>
      </c>
      <c r="D56" s="71" t="s">
        <v>4</v>
      </c>
      <c r="E56" s="72">
        <v>1</v>
      </c>
      <c r="F56" s="3"/>
      <c r="G56" s="3"/>
    </row>
    <row r="57" spans="1:8" outlineLevel="1" x14ac:dyDescent="0.25">
      <c r="A57" s="33" t="s">
        <v>95</v>
      </c>
      <c r="B57" s="71" t="s">
        <v>179</v>
      </c>
      <c r="C57" s="72">
        <v>7993.34</v>
      </c>
      <c r="D57" s="71" t="s">
        <v>8</v>
      </c>
      <c r="E57" s="72">
        <v>2</v>
      </c>
      <c r="F57" s="3"/>
      <c r="G57" s="3"/>
    </row>
    <row r="58" spans="1:8" outlineLevel="1" x14ac:dyDescent="0.25">
      <c r="A58" s="33" t="s">
        <v>96</v>
      </c>
      <c r="B58" s="71" t="s">
        <v>180</v>
      </c>
      <c r="C58" s="72">
        <v>6143.22</v>
      </c>
      <c r="D58" s="71" t="s">
        <v>8</v>
      </c>
      <c r="E58" s="72">
        <v>2</v>
      </c>
      <c r="F58" s="3"/>
      <c r="G58" s="3"/>
    </row>
    <row r="59" spans="1:8" ht="14.25" customHeight="1" outlineLevel="1" x14ac:dyDescent="0.25">
      <c r="A59" s="33" t="s">
        <v>97</v>
      </c>
      <c r="B59" s="71" t="s">
        <v>181</v>
      </c>
      <c r="C59" s="72">
        <v>30863.22</v>
      </c>
      <c r="D59" s="71" t="s">
        <v>2</v>
      </c>
      <c r="E59" s="72">
        <v>22997.93</v>
      </c>
      <c r="F59" s="3"/>
      <c r="G59" s="3"/>
    </row>
    <row r="60" spans="1:8" outlineLevel="1" x14ac:dyDescent="0.25">
      <c r="A60" s="33" t="s">
        <v>98</v>
      </c>
      <c r="B60" s="71" t="s">
        <v>182</v>
      </c>
      <c r="C60" s="72">
        <v>54425.02</v>
      </c>
      <c r="D60" s="71" t="s">
        <v>2</v>
      </c>
      <c r="E60" s="72">
        <v>38193</v>
      </c>
      <c r="F60" s="3"/>
      <c r="G60" s="3"/>
    </row>
    <row r="61" spans="1:8" outlineLevel="1" x14ac:dyDescent="0.25">
      <c r="A61" s="33" t="s">
        <v>99</v>
      </c>
      <c r="B61" s="71" t="s">
        <v>183</v>
      </c>
      <c r="C61" s="72">
        <v>8534.5</v>
      </c>
      <c r="D61" s="71" t="s">
        <v>13</v>
      </c>
      <c r="E61" s="72">
        <v>1</v>
      </c>
      <c r="F61" s="3"/>
      <c r="G61" s="3"/>
    </row>
    <row r="62" spans="1:8" outlineLevel="1" x14ac:dyDescent="0.25">
      <c r="A62" s="33" t="s">
        <v>100</v>
      </c>
      <c r="B62" s="71" t="s">
        <v>186</v>
      </c>
      <c r="C62" s="72">
        <v>2457.34</v>
      </c>
      <c r="D62" s="71" t="s">
        <v>8</v>
      </c>
      <c r="E62" s="72">
        <v>2</v>
      </c>
      <c r="F62" s="3"/>
      <c r="G62" s="3"/>
    </row>
    <row r="63" spans="1:8" outlineLevel="1" x14ac:dyDescent="0.25">
      <c r="A63" s="33" t="s">
        <v>101</v>
      </c>
      <c r="B63" s="71" t="s">
        <v>187</v>
      </c>
      <c r="C63" s="72">
        <v>3014.61</v>
      </c>
      <c r="D63" s="71" t="s">
        <v>21</v>
      </c>
      <c r="E63" s="72">
        <v>1</v>
      </c>
      <c r="F63" s="3"/>
      <c r="G63" s="3"/>
    </row>
    <row r="64" spans="1:8" s="8" customFormat="1" x14ac:dyDescent="0.25">
      <c r="A64" s="38" t="s">
        <v>102</v>
      </c>
      <c r="B64" s="71" t="s">
        <v>11</v>
      </c>
      <c r="C64" s="72">
        <v>3063.18</v>
      </c>
      <c r="D64" s="71" t="s">
        <v>23</v>
      </c>
      <c r="E64" s="72">
        <v>2</v>
      </c>
      <c r="F64" s="7"/>
      <c r="G64" s="7"/>
      <c r="H64" s="7"/>
    </row>
    <row r="65" spans="1:8" s="8" customFormat="1" x14ac:dyDescent="0.25">
      <c r="A65" s="38" t="s">
        <v>103</v>
      </c>
      <c r="B65" s="71" t="s">
        <v>24</v>
      </c>
      <c r="C65" s="72">
        <v>17902.68</v>
      </c>
      <c r="D65" s="71" t="s">
        <v>8</v>
      </c>
      <c r="E65" s="72">
        <v>12</v>
      </c>
      <c r="F65" s="7"/>
      <c r="G65" s="7"/>
      <c r="H65" s="7"/>
    </row>
    <row r="66" spans="1:8" s="8" customFormat="1" x14ac:dyDescent="0.25">
      <c r="A66" s="38" t="s">
        <v>104</v>
      </c>
      <c r="B66" s="71" t="s">
        <v>188</v>
      </c>
      <c r="C66" s="72">
        <v>2330.46</v>
      </c>
      <c r="D66" s="71" t="s">
        <v>8</v>
      </c>
      <c r="E66" s="72">
        <v>1</v>
      </c>
      <c r="F66" s="7"/>
      <c r="G66" s="7"/>
      <c r="H66" s="7"/>
    </row>
    <row r="67" spans="1:8" s="8" customFormat="1" x14ac:dyDescent="0.25">
      <c r="A67" s="38" t="s">
        <v>105</v>
      </c>
      <c r="B67" s="71" t="s">
        <v>234</v>
      </c>
      <c r="C67" s="72">
        <v>4594.0200000000004</v>
      </c>
      <c r="D67" s="71" t="s">
        <v>2</v>
      </c>
      <c r="E67" s="72">
        <v>1</v>
      </c>
      <c r="F67" s="7"/>
      <c r="G67" s="7"/>
      <c r="H67" s="7"/>
    </row>
    <row r="68" spans="1:8" s="8" customFormat="1" x14ac:dyDescent="0.25">
      <c r="A68" s="38" t="s">
        <v>106</v>
      </c>
      <c r="B68" s="71" t="s">
        <v>191</v>
      </c>
      <c r="C68" s="72">
        <v>6623.86</v>
      </c>
      <c r="D68" s="71" t="s">
        <v>8</v>
      </c>
      <c r="E68" s="72">
        <v>2</v>
      </c>
      <c r="F68" s="7"/>
      <c r="G68" s="7"/>
      <c r="H68" s="7"/>
    </row>
    <row r="69" spans="1:8" s="8" customFormat="1" x14ac:dyDescent="0.25">
      <c r="A69" s="38" t="s">
        <v>107</v>
      </c>
      <c r="B69" s="71" t="s">
        <v>12</v>
      </c>
      <c r="C69" s="72">
        <v>2869.97</v>
      </c>
      <c r="D69" s="71" t="s">
        <v>6</v>
      </c>
      <c r="E69" s="72">
        <v>1</v>
      </c>
      <c r="F69" s="7"/>
      <c r="G69" s="7"/>
      <c r="H69" s="7"/>
    </row>
    <row r="70" spans="1:8" s="8" customFormat="1" x14ac:dyDescent="0.25">
      <c r="A70" s="38" t="s">
        <v>108</v>
      </c>
      <c r="B70" s="71" t="s">
        <v>9</v>
      </c>
      <c r="C70" s="72">
        <v>91142.24</v>
      </c>
      <c r="D70" s="71" t="s">
        <v>4</v>
      </c>
      <c r="E70" s="72">
        <v>56</v>
      </c>
      <c r="F70" s="7"/>
      <c r="G70" s="7"/>
      <c r="H70" s="7"/>
    </row>
    <row r="71" spans="1:8" s="8" customFormat="1" x14ac:dyDescent="0.25">
      <c r="A71" s="38" t="s">
        <v>109</v>
      </c>
      <c r="B71" s="71" t="s">
        <v>192</v>
      </c>
      <c r="C71" s="72">
        <v>8285.49</v>
      </c>
      <c r="D71" s="71" t="s">
        <v>8</v>
      </c>
      <c r="E71" s="72">
        <v>3</v>
      </c>
      <c r="F71" s="7"/>
      <c r="G71" s="7"/>
      <c r="H71" s="7"/>
    </row>
    <row r="72" spans="1:8" s="8" customFormat="1" x14ac:dyDescent="0.25">
      <c r="A72" s="38" t="s">
        <v>110</v>
      </c>
      <c r="B72" s="71" t="s">
        <v>25</v>
      </c>
      <c r="C72" s="72">
        <v>8370.4599999999991</v>
      </c>
      <c r="D72" s="71" t="s">
        <v>8</v>
      </c>
      <c r="E72" s="72">
        <v>7</v>
      </c>
      <c r="F72" s="7"/>
      <c r="G72" s="7"/>
      <c r="H72" s="7"/>
    </row>
    <row r="73" spans="1:8" s="8" customFormat="1" x14ac:dyDescent="0.25">
      <c r="A73" s="38" t="s">
        <v>111</v>
      </c>
      <c r="B73" s="71" t="s">
        <v>193</v>
      </c>
      <c r="C73" s="72">
        <v>9486.7800000000007</v>
      </c>
      <c r="D73" s="71" t="s">
        <v>8</v>
      </c>
      <c r="E73" s="72">
        <v>2</v>
      </c>
      <c r="F73" s="7"/>
      <c r="G73" s="7"/>
      <c r="H73" s="7"/>
    </row>
    <row r="74" spans="1:8" s="8" customFormat="1" x14ac:dyDescent="0.25">
      <c r="A74" s="38" t="s">
        <v>112</v>
      </c>
      <c r="B74" s="71" t="s">
        <v>194</v>
      </c>
      <c r="C74" s="72">
        <v>869.87</v>
      </c>
      <c r="D74" s="71" t="s">
        <v>8</v>
      </c>
      <c r="E74" s="72">
        <v>1</v>
      </c>
      <c r="F74" s="7"/>
      <c r="G74" s="7"/>
      <c r="H74" s="7"/>
    </row>
    <row r="75" spans="1:8" s="8" customFormat="1" x14ac:dyDescent="0.25">
      <c r="A75" s="38" t="s">
        <v>113</v>
      </c>
      <c r="B75" s="71" t="s">
        <v>15</v>
      </c>
      <c r="C75" s="72">
        <v>1840.49</v>
      </c>
      <c r="D75" s="71" t="s">
        <v>8</v>
      </c>
      <c r="E75" s="72">
        <v>1</v>
      </c>
      <c r="F75" s="7"/>
      <c r="G75" s="7"/>
      <c r="H75" s="7"/>
    </row>
    <row r="76" spans="1:8" s="8" customFormat="1" x14ac:dyDescent="0.25">
      <c r="A76" s="38" t="s">
        <v>114</v>
      </c>
      <c r="B76" s="71" t="s">
        <v>195</v>
      </c>
      <c r="C76" s="72">
        <v>20810.95</v>
      </c>
      <c r="D76" s="71" t="s">
        <v>8</v>
      </c>
      <c r="E76" s="72">
        <v>1</v>
      </c>
      <c r="F76" s="7"/>
      <c r="G76" s="7"/>
      <c r="H76" s="7"/>
    </row>
    <row r="77" spans="1:8" s="8" customFormat="1" x14ac:dyDescent="0.25">
      <c r="A77" s="38" t="s">
        <v>115</v>
      </c>
      <c r="B77" s="71" t="s">
        <v>196</v>
      </c>
      <c r="C77" s="72">
        <v>20061.169999999998</v>
      </c>
      <c r="D77" s="71" t="s">
        <v>8</v>
      </c>
      <c r="E77" s="72">
        <v>1</v>
      </c>
      <c r="F77" s="7"/>
      <c r="G77" s="7"/>
      <c r="H77" s="7"/>
    </row>
    <row r="78" spans="1:8" s="8" customFormat="1" x14ac:dyDescent="0.25">
      <c r="A78" s="38" t="s">
        <v>116</v>
      </c>
      <c r="B78" s="71" t="s">
        <v>197</v>
      </c>
      <c r="C78" s="72">
        <v>224321.78</v>
      </c>
      <c r="D78" s="71" t="s">
        <v>26</v>
      </c>
      <c r="E78" s="72">
        <v>1</v>
      </c>
      <c r="F78" s="7"/>
      <c r="G78" s="7"/>
      <c r="H78" s="7"/>
    </row>
    <row r="79" spans="1:8" s="4" customFormat="1" outlineLevel="2" x14ac:dyDescent="0.25">
      <c r="A79" s="38" t="s">
        <v>129</v>
      </c>
      <c r="B79" s="71" t="s">
        <v>198</v>
      </c>
      <c r="C79" s="72">
        <v>255961.59</v>
      </c>
      <c r="D79" s="71" t="s">
        <v>26</v>
      </c>
      <c r="E79" s="72">
        <v>1</v>
      </c>
    </row>
    <row r="80" spans="1:8" s="4" customFormat="1" outlineLevel="2" x14ac:dyDescent="0.25">
      <c r="A80" s="38" t="s">
        <v>130</v>
      </c>
      <c r="B80" s="71" t="s">
        <v>199</v>
      </c>
      <c r="C80" s="72">
        <v>257093.14</v>
      </c>
      <c r="D80" s="71" t="s">
        <v>26</v>
      </c>
      <c r="E80" s="72">
        <v>1</v>
      </c>
    </row>
    <row r="81" spans="1:8" s="4" customFormat="1" outlineLevel="2" x14ac:dyDescent="0.25">
      <c r="A81" s="38" t="s">
        <v>131</v>
      </c>
      <c r="B81" s="71" t="s">
        <v>200</v>
      </c>
      <c r="C81" s="72">
        <v>1104.77</v>
      </c>
      <c r="D81" s="71" t="s">
        <v>4</v>
      </c>
      <c r="E81" s="72">
        <v>1</v>
      </c>
    </row>
    <row r="82" spans="1:8" s="4" customFormat="1" outlineLevel="2" x14ac:dyDescent="0.25">
      <c r="A82" s="38" t="s">
        <v>132</v>
      </c>
      <c r="B82" s="71" t="s">
        <v>201</v>
      </c>
      <c r="C82" s="72">
        <v>7818.1</v>
      </c>
      <c r="D82" s="71" t="s">
        <v>8</v>
      </c>
      <c r="E82" s="72">
        <v>2</v>
      </c>
    </row>
    <row r="83" spans="1:8" s="4" customFormat="1" outlineLevel="2" x14ac:dyDescent="0.25">
      <c r="A83" s="38" t="s">
        <v>133</v>
      </c>
      <c r="B83" s="71" t="s">
        <v>202</v>
      </c>
      <c r="C83" s="72">
        <v>27222.04</v>
      </c>
      <c r="D83" s="71" t="s">
        <v>4</v>
      </c>
      <c r="E83" s="72">
        <v>4</v>
      </c>
    </row>
    <row r="84" spans="1:8" s="4" customFormat="1" outlineLevel="2" x14ac:dyDescent="0.25">
      <c r="A84" s="38" t="s">
        <v>134</v>
      </c>
      <c r="B84" s="71" t="s">
        <v>211</v>
      </c>
      <c r="C84" s="72">
        <v>4690.83</v>
      </c>
      <c r="D84" s="71" t="s">
        <v>2</v>
      </c>
      <c r="E84" s="72">
        <v>1</v>
      </c>
    </row>
    <row r="85" spans="1:8" s="4" customFormat="1" outlineLevel="2" x14ac:dyDescent="0.25">
      <c r="A85" s="38" t="s">
        <v>135</v>
      </c>
      <c r="B85" s="71" t="s">
        <v>214</v>
      </c>
      <c r="C85" s="72">
        <v>12804.96</v>
      </c>
      <c r="D85" s="71" t="s">
        <v>4</v>
      </c>
      <c r="E85" s="72">
        <v>7</v>
      </c>
    </row>
    <row r="86" spans="1:8" s="4" customFormat="1" outlineLevel="2" x14ac:dyDescent="0.25">
      <c r="A86" s="38" t="s">
        <v>136</v>
      </c>
      <c r="B86" s="71" t="s">
        <v>215</v>
      </c>
      <c r="C86" s="72">
        <v>1170.6300000000001</v>
      </c>
      <c r="D86" s="71" t="s">
        <v>8</v>
      </c>
      <c r="E86" s="72">
        <v>1</v>
      </c>
    </row>
    <row r="87" spans="1:8" s="4" customFormat="1" outlineLevel="2" x14ac:dyDescent="0.25">
      <c r="A87" s="38" t="s">
        <v>137</v>
      </c>
      <c r="B87" s="71" t="s">
        <v>216</v>
      </c>
      <c r="C87" s="72">
        <v>4723.3</v>
      </c>
      <c r="D87" s="71" t="s">
        <v>8</v>
      </c>
      <c r="E87" s="72">
        <v>1</v>
      </c>
    </row>
    <row r="88" spans="1:8" s="4" customFormat="1" outlineLevel="2" x14ac:dyDescent="0.25">
      <c r="A88" s="38" t="s">
        <v>138</v>
      </c>
      <c r="B88" s="71" t="s">
        <v>217</v>
      </c>
      <c r="C88" s="72">
        <v>30767.34</v>
      </c>
      <c r="D88" s="71" t="s">
        <v>8</v>
      </c>
      <c r="E88" s="72">
        <v>6</v>
      </c>
    </row>
    <row r="89" spans="1:8" s="4" customFormat="1" outlineLevel="2" x14ac:dyDescent="0.25">
      <c r="A89" s="38" t="s">
        <v>139</v>
      </c>
      <c r="B89" s="71" t="s">
        <v>221</v>
      </c>
      <c r="C89" s="72">
        <v>2947.41</v>
      </c>
      <c r="D89" s="71" t="s">
        <v>8</v>
      </c>
      <c r="E89" s="72">
        <v>1</v>
      </c>
    </row>
    <row r="90" spans="1:8" s="4" customFormat="1" outlineLevel="2" x14ac:dyDescent="0.25">
      <c r="A90" s="38" t="s">
        <v>140</v>
      </c>
      <c r="B90" s="71" t="s">
        <v>225</v>
      </c>
      <c r="C90" s="72">
        <v>91404.75</v>
      </c>
      <c r="D90" s="71" t="s">
        <v>4</v>
      </c>
      <c r="E90" s="72">
        <v>15</v>
      </c>
    </row>
    <row r="91" spans="1:8" s="8" customFormat="1" x14ac:dyDescent="0.25">
      <c r="A91" s="38" t="s">
        <v>141</v>
      </c>
      <c r="B91" s="21"/>
      <c r="C91" s="9"/>
      <c r="D91" s="42"/>
      <c r="E91" s="11"/>
      <c r="F91" s="7"/>
      <c r="G91" s="7"/>
      <c r="H91" s="7"/>
    </row>
    <row r="92" spans="1:8" s="4" customFormat="1" ht="28.5" outlineLevel="2" x14ac:dyDescent="0.25">
      <c r="A92" s="39" t="s">
        <v>52</v>
      </c>
      <c r="B92" s="20" t="s">
        <v>57</v>
      </c>
      <c r="C92" s="45">
        <v>0</v>
      </c>
      <c r="D92" s="13"/>
      <c r="E92" s="13"/>
    </row>
    <row r="93" spans="1:8" s="4" customFormat="1" ht="28.5" outlineLevel="2" x14ac:dyDescent="0.25">
      <c r="A93" s="39" t="s">
        <v>53</v>
      </c>
      <c r="B93" s="20" t="s">
        <v>58</v>
      </c>
      <c r="C93" s="45">
        <v>0</v>
      </c>
      <c r="D93" s="13"/>
      <c r="E93" s="13"/>
    </row>
    <row r="94" spans="1:8" s="4" customFormat="1" outlineLevel="2" x14ac:dyDescent="0.25">
      <c r="A94" s="39" t="s">
        <v>54</v>
      </c>
      <c r="B94" s="20" t="s">
        <v>59</v>
      </c>
      <c r="C94" s="45">
        <v>0</v>
      </c>
      <c r="D94" s="13"/>
      <c r="E94" s="13"/>
    </row>
    <row r="95" spans="1:8" s="4" customFormat="1" ht="28.5" outlineLevel="2" x14ac:dyDescent="0.25">
      <c r="A95" s="39" t="s">
        <v>55</v>
      </c>
      <c r="B95" s="20" t="s">
        <v>60</v>
      </c>
      <c r="C95" s="45">
        <f>SUM(C96:C97)</f>
        <v>6710.13</v>
      </c>
      <c r="D95" s="13"/>
      <c r="E95" s="13"/>
    </row>
    <row r="96" spans="1:8" s="8" customFormat="1" x14ac:dyDescent="0.25">
      <c r="A96" s="38" t="s">
        <v>142</v>
      </c>
      <c r="B96" s="71" t="s">
        <v>220</v>
      </c>
      <c r="C96" s="72">
        <v>6710.13</v>
      </c>
      <c r="D96" s="71" t="s">
        <v>4</v>
      </c>
      <c r="E96" s="72">
        <v>9</v>
      </c>
      <c r="F96" s="7"/>
      <c r="G96" s="7"/>
      <c r="H96" s="7"/>
    </row>
    <row r="97" spans="1:8" s="8" customFormat="1" x14ac:dyDescent="0.25">
      <c r="A97" s="38" t="s">
        <v>143</v>
      </c>
      <c r="B97" s="21"/>
      <c r="C97" s="9"/>
      <c r="D97" s="42"/>
      <c r="E97" s="11"/>
      <c r="F97" s="7"/>
      <c r="G97" s="7"/>
      <c r="H97" s="7"/>
    </row>
    <row r="98" spans="1:8" s="4" customFormat="1" ht="28.5" outlineLevel="2" x14ac:dyDescent="0.25">
      <c r="A98" s="39" t="s">
        <v>56</v>
      </c>
      <c r="B98" s="20" t="s">
        <v>62</v>
      </c>
      <c r="C98" s="45">
        <f>SUM(C99:C100)</f>
        <v>24825.449999999997</v>
      </c>
      <c r="D98" s="13"/>
      <c r="E98" s="13"/>
    </row>
    <row r="99" spans="1:8" s="8" customFormat="1" x14ac:dyDescent="0.25">
      <c r="A99" s="38" t="s">
        <v>76</v>
      </c>
      <c r="B99" s="71" t="s">
        <v>205</v>
      </c>
      <c r="C99" s="72">
        <v>12729.73</v>
      </c>
      <c r="D99" s="71" t="s">
        <v>2</v>
      </c>
      <c r="E99" s="72">
        <v>38193</v>
      </c>
      <c r="F99" s="7"/>
      <c r="G99" s="7"/>
      <c r="H99" s="7"/>
    </row>
    <row r="100" spans="1:8" s="8" customFormat="1" x14ac:dyDescent="0.25">
      <c r="A100" s="38" t="s">
        <v>77</v>
      </c>
      <c r="B100" s="71" t="s">
        <v>206</v>
      </c>
      <c r="C100" s="72">
        <v>12095.72</v>
      </c>
      <c r="D100" s="71" t="s">
        <v>2</v>
      </c>
      <c r="E100" s="72">
        <v>38193</v>
      </c>
      <c r="F100" s="7"/>
      <c r="G100" s="7"/>
      <c r="H100" s="7"/>
    </row>
    <row r="101" spans="1:8" s="4" customFormat="1" ht="28.5" outlineLevel="2" x14ac:dyDescent="0.25">
      <c r="A101" s="39" t="s">
        <v>61</v>
      </c>
      <c r="B101" s="29" t="s">
        <v>64</v>
      </c>
      <c r="C101" s="45">
        <f>SUM(C102:C103)</f>
        <v>94206.86</v>
      </c>
      <c r="D101" s="13"/>
      <c r="E101" s="13"/>
    </row>
    <row r="102" spans="1:8" s="8" customFormat="1" x14ac:dyDescent="0.25">
      <c r="A102" s="38" t="s">
        <v>74</v>
      </c>
      <c r="B102" s="71" t="s">
        <v>203</v>
      </c>
      <c r="C102" s="72">
        <v>43284.13</v>
      </c>
      <c r="D102" s="71" t="s">
        <v>2</v>
      </c>
      <c r="E102" s="72">
        <v>38193</v>
      </c>
      <c r="F102" s="7"/>
      <c r="G102" s="7"/>
      <c r="H102" s="7"/>
    </row>
    <row r="103" spans="1:8" s="8" customFormat="1" x14ac:dyDescent="0.25">
      <c r="A103" s="38" t="s">
        <v>75</v>
      </c>
      <c r="B103" s="71" t="s">
        <v>204</v>
      </c>
      <c r="C103" s="72">
        <v>50922.73</v>
      </c>
      <c r="D103" s="71" t="s">
        <v>2</v>
      </c>
      <c r="E103" s="72">
        <v>38193</v>
      </c>
      <c r="F103" s="7"/>
      <c r="G103" s="7"/>
      <c r="H103" s="7"/>
    </row>
    <row r="104" spans="1:8" s="4" customFormat="1" ht="28.5" outlineLevel="2" x14ac:dyDescent="0.25">
      <c r="A104" s="39" t="s">
        <v>63</v>
      </c>
      <c r="B104" s="20" t="s">
        <v>66</v>
      </c>
      <c r="C104" s="45">
        <f>SUM(C105:C105)</f>
        <v>4671.1000000000004</v>
      </c>
      <c r="D104" s="13"/>
      <c r="E104" s="13"/>
    </row>
    <row r="105" spans="1:8" s="8" customFormat="1" x14ac:dyDescent="0.25">
      <c r="A105" s="38" t="s">
        <v>73</v>
      </c>
      <c r="B105" s="71" t="s">
        <v>161</v>
      </c>
      <c r="C105" s="72">
        <v>4671.1000000000004</v>
      </c>
      <c r="D105" s="71" t="s">
        <v>2</v>
      </c>
      <c r="E105" s="72">
        <v>1334.6</v>
      </c>
      <c r="F105" s="7"/>
      <c r="G105" s="7"/>
      <c r="H105" s="7"/>
    </row>
    <row r="106" spans="1:8" s="4" customFormat="1" ht="57" outlineLevel="2" x14ac:dyDescent="0.25">
      <c r="A106" s="39" t="s">
        <v>65</v>
      </c>
      <c r="B106" s="20" t="s">
        <v>68</v>
      </c>
      <c r="C106" s="45">
        <f>SUM(C107:C119)</f>
        <v>401508.99000000005</v>
      </c>
      <c r="D106" s="13"/>
      <c r="E106" s="13"/>
    </row>
    <row r="107" spans="1:8" s="8" customFormat="1" x14ac:dyDescent="0.25">
      <c r="A107" s="38" t="s">
        <v>72</v>
      </c>
      <c r="B107" s="71" t="s">
        <v>155</v>
      </c>
      <c r="C107" s="72">
        <v>4061.98</v>
      </c>
      <c r="D107" s="71" t="s">
        <v>8</v>
      </c>
      <c r="E107" s="72">
        <v>2</v>
      </c>
      <c r="F107" s="7"/>
      <c r="G107" s="7"/>
      <c r="H107" s="7"/>
    </row>
    <row r="108" spans="1:8" s="8" customFormat="1" x14ac:dyDescent="0.25">
      <c r="A108" s="38" t="s">
        <v>144</v>
      </c>
      <c r="B108" s="71" t="s">
        <v>157</v>
      </c>
      <c r="C108" s="72">
        <v>7950</v>
      </c>
      <c r="D108" s="71" t="s">
        <v>158</v>
      </c>
      <c r="E108" s="72">
        <v>1</v>
      </c>
      <c r="F108" s="7"/>
      <c r="G108" s="7"/>
      <c r="H108" s="7"/>
    </row>
    <row r="109" spans="1:8" s="8" customFormat="1" x14ac:dyDescent="0.25">
      <c r="A109" s="38" t="s">
        <v>145</v>
      </c>
      <c r="B109" s="71" t="s">
        <v>162</v>
      </c>
      <c r="C109" s="72">
        <v>5314.28</v>
      </c>
      <c r="D109" s="71" t="s">
        <v>3</v>
      </c>
      <c r="E109" s="72">
        <v>2</v>
      </c>
      <c r="F109" s="7"/>
      <c r="G109" s="7"/>
      <c r="H109" s="7"/>
    </row>
    <row r="110" spans="1:8" s="8" customFormat="1" x14ac:dyDescent="0.25">
      <c r="A110" s="38" t="s">
        <v>146</v>
      </c>
      <c r="B110" s="71" t="s">
        <v>163</v>
      </c>
      <c r="C110" s="72">
        <v>13736.09</v>
      </c>
      <c r="D110" s="71" t="s">
        <v>13</v>
      </c>
      <c r="E110" s="72">
        <v>1</v>
      </c>
      <c r="F110" s="7"/>
      <c r="G110" s="7"/>
      <c r="H110" s="7"/>
    </row>
    <row r="111" spans="1:8" s="8" customFormat="1" x14ac:dyDescent="0.25">
      <c r="A111" s="38" t="s">
        <v>147</v>
      </c>
      <c r="B111" s="71" t="s">
        <v>164</v>
      </c>
      <c r="C111" s="72">
        <v>52800</v>
      </c>
      <c r="D111" s="71" t="s">
        <v>13</v>
      </c>
      <c r="E111" s="72">
        <v>1</v>
      </c>
      <c r="F111" s="7"/>
      <c r="G111" s="7"/>
      <c r="H111" s="7"/>
    </row>
    <row r="112" spans="1:8" s="8" customFormat="1" x14ac:dyDescent="0.25">
      <c r="A112" s="38" t="s">
        <v>226</v>
      </c>
      <c r="B112" s="71" t="s">
        <v>165</v>
      </c>
      <c r="C112" s="72">
        <v>10977.72</v>
      </c>
      <c r="D112" s="71" t="s">
        <v>20</v>
      </c>
      <c r="E112" s="72">
        <v>1</v>
      </c>
      <c r="F112" s="7"/>
      <c r="G112" s="7"/>
      <c r="H112" s="7"/>
    </row>
    <row r="113" spans="1:8" s="8" customFormat="1" x14ac:dyDescent="0.25">
      <c r="A113" s="38" t="s">
        <v>227</v>
      </c>
      <c r="B113" s="71" t="s">
        <v>177</v>
      </c>
      <c r="C113" s="72">
        <v>6252</v>
      </c>
      <c r="D113" s="71" t="s">
        <v>8</v>
      </c>
      <c r="E113" s="72">
        <v>2</v>
      </c>
      <c r="F113" s="7"/>
      <c r="G113" s="7"/>
      <c r="H113" s="7"/>
    </row>
    <row r="114" spans="1:8" s="8" customFormat="1" x14ac:dyDescent="0.25">
      <c r="A114" s="38" t="s">
        <v>228</v>
      </c>
      <c r="B114" s="71" t="s">
        <v>184</v>
      </c>
      <c r="C114" s="72">
        <v>637.82000000000005</v>
      </c>
      <c r="D114" s="71" t="s">
        <v>2</v>
      </c>
      <c r="E114" s="72">
        <v>38193</v>
      </c>
      <c r="F114" s="7"/>
      <c r="G114" s="7"/>
      <c r="H114" s="7"/>
    </row>
    <row r="115" spans="1:8" s="8" customFormat="1" x14ac:dyDescent="0.25">
      <c r="A115" s="38" t="s">
        <v>229</v>
      </c>
      <c r="B115" s="71" t="s">
        <v>185</v>
      </c>
      <c r="C115" s="72">
        <v>637.82000000000005</v>
      </c>
      <c r="D115" s="71" t="s">
        <v>2</v>
      </c>
      <c r="E115" s="72">
        <v>38193</v>
      </c>
      <c r="F115" s="7"/>
      <c r="G115" s="7"/>
      <c r="H115" s="7"/>
    </row>
    <row r="116" spans="1:8" s="8" customFormat="1" x14ac:dyDescent="0.25">
      <c r="A116" s="38" t="s">
        <v>230</v>
      </c>
      <c r="B116" s="71" t="s">
        <v>209</v>
      </c>
      <c r="C116" s="72">
        <v>133992.48000000001</v>
      </c>
      <c r="D116" s="71" t="s">
        <v>2</v>
      </c>
      <c r="E116" s="72">
        <v>38193</v>
      </c>
      <c r="F116" s="7"/>
      <c r="G116" s="7"/>
      <c r="H116" s="7"/>
    </row>
    <row r="117" spans="1:8" s="8" customFormat="1" x14ac:dyDescent="0.25">
      <c r="A117" s="38" t="s">
        <v>231</v>
      </c>
      <c r="B117" s="71" t="s">
        <v>210</v>
      </c>
      <c r="C117" s="72">
        <v>145450.38</v>
      </c>
      <c r="D117" s="71" t="s">
        <v>2</v>
      </c>
      <c r="E117" s="72">
        <v>38193</v>
      </c>
      <c r="F117" s="7"/>
      <c r="G117" s="7"/>
      <c r="H117" s="7"/>
    </row>
    <row r="118" spans="1:8" s="8" customFormat="1" x14ac:dyDescent="0.25">
      <c r="A118" s="38" t="s">
        <v>232</v>
      </c>
      <c r="B118" s="71" t="s">
        <v>224</v>
      </c>
      <c r="C118" s="72">
        <v>19698.419999999998</v>
      </c>
      <c r="D118" s="71" t="s">
        <v>13</v>
      </c>
      <c r="E118" s="72">
        <v>1</v>
      </c>
      <c r="F118" s="7"/>
      <c r="G118" s="7"/>
      <c r="H118" s="7"/>
    </row>
    <row r="119" spans="1:8" s="8" customFormat="1" x14ac:dyDescent="0.25">
      <c r="A119" s="38" t="s">
        <v>233</v>
      </c>
      <c r="B119" s="21"/>
      <c r="C119" s="9"/>
      <c r="D119" s="42"/>
      <c r="E119" s="11"/>
      <c r="F119" s="7"/>
      <c r="G119" s="7"/>
      <c r="H119" s="7"/>
    </row>
    <row r="120" spans="1:8" s="4" customFormat="1" outlineLevel="2" x14ac:dyDescent="0.25">
      <c r="A120" s="39" t="s">
        <v>67</v>
      </c>
      <c r="B120" s="22" t="s">
        <v>7</v>
      </c>
      <c r="C120" s="46">
        <f>C121</f>
        <v>0</v>
      </c>
      <c r="D120" s="43"/>
      <c r="E120" s="15"/>
    </row>
    <row r="121" spans="1:8" s="4" customFormat="1" ht="30.75" customHeight="1" outlineLevel="2" x14ac:dyDescent="0.25">
      <c r="A121" s="35" t="s">
        <v>71</v>
      </c>
      <c r="B121" s="23"/>
      <c r="C121" s="56"/>
      <c r="D121" s="57"/>
      <c r="E121" s="55"/>
    </row>
    <row r="122" spans="1:8" s="4" customFormat="1" outlineLevel="2" x14ac:dyDescent="0.25">
      <c r="A122" s="35" t="s">
        <v>69</v>
      </c>
      <c r="B122" s="24" t="s">
        <v>30</v>
      </c>
      <c r="C122" s="73">
        <f>C23+C26+C29+C30+C39+C92+C93+C94+C95+C98+C101+C104+C106</f>
        <v>2763741.0300000003</v>
      </c>
      <c r="D122" s="14" t="s">
        <v>10</v>
      </c>
      <c r="E122" s="14"/>
      <c r="F122" s="6"/>
    </row>
    <row r="123" spans="1:8" s="4" customFormat="1" outlineLevel="2" x14ac:dyDescent="0.25">
      <c r="A123" s="39" t="s">
        <v>70</v>
      </c>
      <c r="B123" s="20" t="s">
        <v>31</v>
      </c>
      <c r="C123" s="73">
        <f>C122*1.2</f>
        <v>3316489.236</v>
      </c>
      <c r="D123" s="13" t="s">
        <v>10</v>
      </c>
      <c r="E123" s="13"/>
    </row>
    <row r="124" spans="1:8" s="4" customFormat="1" outlineLevel="2" x14ac:dyDescent="0.25">
      <c r="A124" s="36"/>
      <c r="B124" s="25"/>
      <c r="C124" s="47"/>
      <c r="D124" s="16"/>
      <c r="E124" s="16"/>
    </row>
    <row r="125" spans="1:8" x14ac:dyDescent="0.25">
      <c r="B125" s="26"/>
      <c r="C125" s="48"/>
      <c r="D125" s="17"/>
      <c r="E125" s="17"/>
    </row>
    <row r="126" spans="1:8" x14ac:dyDescent="0.25">
      <c r="B126" s="27"/>
      <c r="C126" s="49"/>
      <c r="D126" s="18"/>
      <c r="E126" s="18"/>
    </row>
    <row r="127" spans="1:8" s="4" customFormat="1" outlineLevel="2" x14ac:dyDescent="0.25">
      <c r="A127" s="36"/>
      <c r="B127" s="25"/>
      <c r="C127" s="47"/>
      <c r="D127" s="16"/>
      <c r="E127" s="16"/>
    </row>
    <row r="128" spans="1:8" x14ac:dyDescent="0.25">
      <c r="B128" s="26"/>
      <c r="C128" s="48"/>
      <c r="D128" s="17"/>
      <c r="E128" s="17"/>
      <c r="F128" s="3"/>
    </row>
    <row r="129" spans="2:5" ht="16.5" customHeight="1" x14ac:dyDescent="0.25">
      <c r="B129" s="26"/>
      <c r="C129" s="48"/>
      <c r="D129" s="17"/>
      <c r="E129" s="17"/>
    </row>
    <row r="130" spans="2:5" x14ac:dyDescent="0.25">
      <c r="B130" s="26"/>
      <c r="C130" s="48"/>
      <c r="D130" s="17"/>
      <c r="E130" s="17"/>
    </row>
    <row r="131" spans="2:5" x14ac:dyDescent="0.25">
      <c r="B131" s="26"/>
      <c r="C131" s="48"/>
      <c r="D131" s="50"/>
      <c r="E131" s="17"/>
    </row>
  </sheetData>
  <mergeCells count="22">
    <mergeCell ref="B13:C13"/>
    <mergeCell ref="D13:E13"/>
    <mergeCell ref="A2:E2"/>
    <mergeCell ref="A3:E3"/>
    <mergeCell ref="A4:E4"/>
    <mergeCell ref="A7:E7"/>
    <mergeCell ref="B8:C8"/>
    <mergeCell ref="D8:E8"/>
    <mergeCell ref="B9:C9"/>
    <mergeCell ref="D9:E9"/>
    <mergeCell ref="D10:E10"/>
    <mergeCell ref="D11:E11"/>
    <mergeCell ref="D12:E12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лидер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</dc:creator>
  <cp:lastModifiedBy>Светлакова Лариса Владимировна</cp:lastModifiedBy>
  <cp:lastPrinted>2024-04-17T05:07:42Z</cp:lastPrinted>
  <dcterms:created xsi:type="dcterms:W3CDTF">2016-03-18T02:51:51Z</dcterms:created>
  <dcterms:modified xsi:type="dcterms:W3CDTF">2025-03-31T07:24:00Z</dcterms:modified>
</cp:coreProperties>
</file>