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0" yWindow="0" windowWidth="24240" windowHeight="12120"/>
  </bookViews>
  <sheets>
    <sheet name="2024 " sheetId="40" r:id="rId1"/>
  </sheets>
  <definedNames>
    <definedName name="_xlnm.Print_Area" localSheetId="0">'2024 '!$A$1:$E$128</definedName>
  </definedNames>
  <calcPr calcId="144525"/>
</workbook>
</file>

<file path=xl/calcChain.xml><?xml version="1.0" encoding="utf-8"?>
<calcChain xmlns="http://schemas.openxmlformats.org/spreadsheetml/2006/main">
  <c r="C39" i="40" l="1"/>
  <c r="C125" i="40" l="1"/>
  <c r="C121" i="40" s="1"/>
  <c r="C96" i="40"/>
  <c r="C94" i="40"/>
  <c r="C91" i="40"/>
  <c r="C88" i="40"/>
  <c r="C86" i="40"/>
  <c r="C30" i="40"/>
  <c r="C26" i="40"/>
  <c r="C23" i="40"/>
  <c r="D9" i="40"/>
  <c r="C127" i="40" l="1"/>
  <c r="D16" i="40"/>
  <c r="D13" i="40" s="1"/>
  <c r="D17" i="40" s="1"/>
  <c r="C128" i="40" l="1"/>
  <c r="D18" i="40" s="1"/>
  <c r="D19" i="40" s="1"/>
  <c r="D20" i="40"/>
</calcChain>
</file>

<file path=xl/sharedStrings.xml><?xml version="1.0" encoding="utf-8"?>
<sst xmlns="http://schemas.openxmlformats.org/spreadsheetml/2006/main" count="320" uniqueCount="242">
  <si>
    <t>Наименование работ (услуг)</t>
  </si>
  <si>
    <t>Количество работ (ед.)</t>
  </si>
  <si>
    <t>руб.</t>
  </si>
  <si>
    <t>м2</t>
  </si>
  <si>
    <t>м</t>
  </si>
  <si>
    <t>шт.</t>
  </si>
  <si>
    <t>дом</t>
  </si>
  <si>
    <t>Отключение отопления</t>
  </si>
  <si>
    <t>стояк</t>
  </si>
  <si>
    <t>кол-во показаний</t>
  </si>
  <si>
    <t>Очистка канализационной сети</t>
  </si>
  <si>
    <t>узел</t>
  </si>
  <si>
    <t>Отчет об исполнении ООО "Лидер" договора управления МДК по адресу:</t>
  </si>
  <si>
    <t xml:space="preserve">Общая  информация о выполняемых работах(оказываемых услугах) по содержанию и текущему ремонту общего имущества в многоквартирном доме </t>
  </si>
  <si>
    <t xml:space="preserve">Провайдеры </t>
  </si>
  <si>
    <t xml:space="preserve">Содержание и текущий ремонт общего имущества МКД в т.ч </t>
  </si>
  <si>
    <t xml:space="preserve">Годовая фактическая стоимость работ (услуг)  </t>
  </si>
  <si>
    <t>Ед изм</t>
  </si>
  <si>
    <t>Итого</t>
  </si>
  <si>
    <t xml:space="preserve">Всего  с НДС </t>
  </si>
  <si>
    <t xml:space="preserve">Нежилые помещения </t>
  </si>
  <si>
    <t>2.1</t>
  </si>
  <si>
    <t>Собственники  и наниматели  помещений</t>
  </si>
  <si>
    <t>2.2</t>
  </si>
  <si>
    <t>2.3</t>
  </si>
  <si>
    <t>3.1</t>
  </si>
  <si>
    <t>3.2</t>
  </si>
  <si>
    <t>3.3</t>
  </si>
  <si>
    <t>№ п/п</t>
  </si>
  <si>
    <t xml:space="preserve">Получено денежных средств по содержанию и текущему ремонту </t>
  </si>
  <si>
    <t>Выполненные работы (оказанные услуги) по содержанию и текущему ремонту</t>
  </si>
  <si>
    <t>1.1</t>
  </si>
  <si>
    <t>4.1</t>
  </si>
  <si>
    <t>4.2</t>
  </si>
  <si>
    <t>4.3</t>
  </si>
  <si>
    <t>4.4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</si>
  <si>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</si>
  <si>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</si>
  <si>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</si>
  <si>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</si>
  <si>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</si>
  <si>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</si>
  <si>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</si>
  <si>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</si>
  <si>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</si>
  <si>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</si>
  <si>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</si>
  <si>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10.1</t>
  </si>
  <si>
    <t>11.1</t>
  </si>
  <si>
    <t>12.1</t>
  </si>
  <si>
    <t>13.1</t>
  </si>
  <si>
    <t>14.1</t>
  </si>
  <si>
    <t>14.2</t>
  </si>
  <si>
    <t>14.3</t>
  </si>
  <si>
    <t>Работы (услуги) по управлению многоквартирным домом</t>
  </si>
  <si>
    <t>Работы по содержанию помещений, входящих в состав общего имущества в многоквартирном доме</t>
  </si>
  <si>
    <t>Работы по обеспечению вывоза твердых бытовых отходов</t>
  </si>
  <si>
    <t>Коммунальные услуги по содержанию помещений, входящих в состав общего имущества в многоквартирном доме</t>
  </si>
  <si>
    <t>Работы по содержанию и ремонту мусоропроводов в многоквартирном доме</t>
  </si>
  <si>
    <t xml:space="preserve"> Работы по содержанию и ремонту лифта (лифтов) в многоквартирном доме</t>
  </si>
  <si>
    <t>Работы по обеспечению требований пожарной безопасности</t>
  </si>
  <si>
    <t>Работы по содержанию и ремонту систем дымоудаления и вентиляции</t>
  </si>
  <si>
    <t>Работы по содержанию и ремонту систем внутридомового газового оборудования</t>
  </si>
  <si>
    <t xml:space="preserve"> Обеспечение устранения аварий на внутридомовых инженерных системах в многоквартирном доме</t>
  </si>
  <si>
    <t>Проведение дератизации и дезинсекции помещений, входящих в состав общего имущества в многоквартирном доме</t>
  </si>
  <si>
    <t>Работы по содержанию земельного участка с элементами озеленения и благоустройства, иными объектами, предназначенными для обслуживания и эксплуатации многоквартирного дома</t>
  </si>
  <si>
    <t xml:space="preserve"> Прочая работа (услуга)</t>
  </si>
  <si>
    <t>14.4</t>
  </si>
  <si>
    <t>13.2</t>
  </si>
  <si>
    <t>10.2</t>
  </si>
  <si>
    <t>замер</t>
  </si>
  <si>
    <t>Перезапуск (удаление воздуха) стояков отопления</t>
  </si>
  <si>
    <t>1 стояк</t>
  </si>
  <si>
    <t>подвал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</si>
  <si>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</si>
  <si>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</si>
  <si>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</si>
  <si>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</si>
  <si>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</si>
  <si>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</si>
  <si>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</si>
  <si>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</si>
  <si>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</si>
  <si>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</si>
  <si>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</si>
  <si>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</si>
  <si>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</si>
  <si>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</si>
  <si>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</si>
  <si>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</si>
  <si>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</si>
  <si>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</si>
  <si>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14.5</t>
  </si>
  <si>
    <t>шт</t>
  </si>
  <si>
    <t>услуга</t>
  </si>
  <si>
    <t>5.30</t>
  </si>
  <si>
    <t>5.31</t>
  </si>
  <si>
    <t>подъезд</t>
  </si>
  <si>
    <t>Осмотр сантехнического оборудования</t>
  </si>
  <si>
    <t>5.32</t>
  </si>
  <si>
    <t>5.33</t>
  </si>
  <si>
    <t>г. Чита ул. Чкалова, дом 28</t>
  </si>
  <si>
    <t>Старшие по дому</t>
  </si>
  <si>
    <t>Лента сигнальная 50*180 м , Чкалова д.28</t>
  </si>
  <si>
    <t>Одноразовая посуда, Чкалова д.28</t>
  </si>
  <si>
    <t>1 дом</t>
  </si>
  <si>
    <t>Прочистка труб водоснабжения</t>
  </si>
  <si>
    <t>Расходы по снятию показаний с ИПУ по электроэнергии</t>
  </si>
  <si>
    <t>4.5</t>
  </si>
  <si>
    <t>4.6</t>
  </si>
  <si>
    <t>4.7</t>
  </si>
  <si>
    <t>4.8</t>
  </si>
  <si>
    <t>11.2</t>
  </si>
  <si>
    <t>15</t>
  </si>
  <si>
    <t>Вскрытие штробы</t>
  </si>
  <si>
    <t>Замер температуры воздуха в квартире (подвале)</t>
  </si>
  <si>
    <t>Крепление труб КНС д110к стене (потолку) на хомут с использ сварочн ра</t>
  </si>
  <si>
    <t>Осмотр кровли</t>
  </si>
  <si>
    <t>Очистка фановых труб от наледи и изморози</t>
  </si>
  <si>
    <t>Ремонт труб КНС д 110</t>
  </si>
  <si>
    <t>Чистка фильтра трубной очистки ГВС ХВС</t>
  </si>
  <si>
    <t>замена участка трубы КНС ПП д 110</t>
  </si>
  <si>
    <t xml:space="preserve">Начислено за услуги (работы) по содержанию и текущему ремонту (без перерасчётов) </t>
  </si>
  <si>
    <t>Гор.вода потр.при сод.общ.имущ.МКД, 1,2 кв.2024 г.,1-5 эт,К=0,8</t>
  </si>
  <si>
    <t>Закрытие штробы кирпичем и монтажной пеной</t>
  </si>
  <si>
    <t>Крепление мелких конструктивных элементов</t>
  </si>
  <si>
    <t>Организация мест накопл.ртутьсод.ламп 1,2 кв.2024 г.,К=0,6;0,8;0,85;0,</t>
  </si>
  <si>
    <t>Отведение сточ.вод в целях сод.общ.имущ.МКД 1,2 кв.2024 г,1-5 эт,К=0,8</t>
  </si>
  <si>
    <t>Очистка басейна и подвала от бытового и строительного мусора Чкалова</t>
  </si>
  <si>
    <t>Ремонт крыши с использованием бикроста</t>
  </si>
  <si>
    <t>Содержание ДРС 1,2 кв.2024 г.,К=0,8;0,85;0,9;1</t>
  </si>
  <si>
    <t>Тех.обслуживание ГО, 1,2 кв.2024 г,К=0,6;0,8;0,85;0,9;1</t>
  </si>
  <si>
    <t>Уборка МОП 1,2 кв.2024 г.К=0,8;0,85</t>
  </si>
  <si>
    <t>Уборка придомовой территории 1,2 кв.2024 г.К=0,8</t>
  </si>
  <si>
    <t>Управление жилым фондом 1,2 кв.2024 г.К=0,6;0,8;0,85;0,9;1</t>
  </si>
  <si>
    <t>Устранение свищей в трубах газосваркой до 159</t>
  </si>
  <si>
    <t>Хол.вода потр.при сод.общ.имущ.МКД,1,2 кв.2024 г,1-5 эт,К=0,8</t>
  </si>
  <si>
    <t>Частичная замена участка трубы КНС д 50</t>
  </si>
  <si>
    <t>Электрическая энергия потр.при содержании общего имущ.МКД 1,2 кв.2024</t>
  </si>
  <si>
    <t>Переходящие остатки денежных средств на 01.01.2024</t>
  </si>
  <si>
    <t>Демонтаж подъездной решетки</t>
  </si>
  <si>
    <t>5</t>
  </si>
  <si>
    <t>Уборка придомовой территории 3,4 кв.2024 г.К=0,8</t>
  </si>
  <si>
    <t>Площадь</t>
  </si>
  <si>
    <t xml:space="preserve">Дебиторская задолженность  за 2024г </t>
  </si>
  <si>
    <t>Остатки денежных средств  за 2024г</t>
  </si>
  <si>
    <t>Переходящие остатки денежных средств 31.12.2024</t>
  </si>
  <si>
    <t>6</t>
  </si>
  <si>
    <t>7</t>
  </si>
  <si>
    <t>8</t>
  </si>
  <si>
    <t>9</t>
  </si>
  <si>
    <t>16</t>
  </si>
  <si>
    <t>Работы по содержанию и ремонту конструктивных элементов, систем инженерно-технического обеспечения, входящих в состав общего имущества в многоквартирном доме</t>
  </si>
  <si>
    <t>9.1</t>
  </si>
  <si>
    <t>13.3</t>
  </si>
  <si>
    <t>13.4</t>
  </si>
  <si>
    <t>14</t>
  </si>
  <si>
    <t>Бетонирование ямы в подвале Чкалова 28</t>
  </si>
  <si>
    <t>Выдача краски для субботника Чкалова д 28</t>
  </si>
  <si>
    <t>Выдача материалов для субботника Чкалова  28</t>
  </si>
  <si>
    <t>Выдача рассады  чкалова д 28</t>
  </si>
  <si>
    <t>Вынос доски с подвала , распиловка, уборка в подвал Чкалова д 28</t>
  </si>
  <si>
    <t>Гор.вода потр.при сод.общ.имущ.МКД 3,4 кв.2024 г.,1-5 эт.,К=0,8</t>
  </si>
  <si>
    <t>Дезинсекция помещений 2024 г.</t>
  </si>
  <si>
    <t>Демонтаж мелких конструктивных элементов</t>
  </si>
  <si>
    <t>Демонтаж старой горки Чкалова д 28</t>
  </si>
  <si>
    <t>Заготовка доставка песка скребка Чкалова д 28</t>
  </si>
  <si>
    <t>Закрытие вентиляционного продуха в подвале</t>
  </si>
  <si>
    <t>Замена водного крана д 20-25 мм</t>
  </si>
  <si>
    <t>Замена шарового металического крана д 15-32мм</t>
  </si>
  <si>
    <t>Изготовление и монтаж дворовой горки Чкалова д 28</t>
  </si>
  <si>
    <t>Изготовление и установка пантуса Чкаловад 28 п 5</t>
  </si>
  <si>
    <t>Материалы для ограждения Чкалова, д.28</t>
  </si>
  <si>
    <t>комп.</t>
  </si>
  <si>
    <t>Материалы для освещения системы ограждения Чкалова, д.28</t>
  </si>
  <si>
    <t>Материалы для системы ограждения Чкалова, д.28</t>
  </si>
  <si>
    <t>Монтаж и пусконаладочные работы системы видеонаблюдения Чкалова, д.28</t>
  </si>
  <si>
    <t>Монтаж системы ограничения доступа Чкалова, д.28</t>
  </si>
  <si>
    <t>Обслуживание и тек.ремонт систем электроснабж.МКД,1,2 кв.2024 г.,К=0,8</t>
  </si>
  <si>
    <t>Обслуживание и тек.ремонт систем электроснабж.МКД,3,4 кв.2024 г.,К=0,8</t>
  </si>
  <si>
    <t>Организация мест накопл.ртутьсод.ламп 3,4 кв.2024 г.К=0,6;0,8;0,85;0,9</t>
  </si>
  <si>
    <t>Отведение сточ.вод в целях сод.общ.имущ.МКД 3,4 кв.2024 г.,1-5 эт.,К=0</t>
  </si>
  <si>
    <t>Откачка подвала (с использованием фек насоса)</t>
  </si>
  <si>
    <t>Отсыпка дороги Чкалова д 28</t>
  </si>
  <si>
    <t>Прочистка стояка водоснабжения ХВС и ГВС 32 (включая врезку)</t>
  </si>
  <si>
    <t>Ремонт ВВП Чкалова д 28</t>
  </si>
  <si>
    <t>Ремонт ВВП с заменой калачей и флянцев Чкалова д 28</t>
  </si>
  <si>
    <t>Смена труб ХВС ГВС д 20-25 армированная</t>
  </si>
  <si>
    <t>Смена труб ХВС ГВС д 32 армированная</t>
  </si>
  <si>
    <t>Содержание ДРС 3,4 кв.2024 г.К=0,8;0,85;0,9;1</t>
  </si>
  <si>
    <t>Строительно-дорожные работы Чкалова, д.28</t>
  </si>
  <si>
    <t>Тележка садово-строительная 2-колёсная 250 кг 100 л Eler</t>
  </si>
  <si>
    <t>Тех.обслуживание ГО, 3,4 кв.2024 г.,К=0,6;0,8;0,85;0,9;1</t>
  </si>
  <si>
    <t>Уборка МОП 3,4 кв.2024 г.К=0,8;0,85</t>
  </si>
  <si>
    <t>Управление жилым фондом 3,4 кв.2024 г.К=0,6;0,8;0,85;0,9;1</t>
  </si>
  <si>
    <t>Услуги погрузки, доставки Чкалова, мд.28</t>
  </si>
  <si>
    <t>Установка фундаментных блоков с укреплением бетоном Чкалова, д.28</t>
  </si>
  <si>
    <t>Устранение течи труб ВГП отопление</t>
  </si>
  <si>
    <t>ФБС 24.4.6 НК фундаментный блок стеновой</t>
  </si>
  <si>
    <t>Хол.вода потр.при сод.общ.имущ.МКД, 3,4 кв.2024,1-5 эт.,К=0,8</t>
  </si>
  <si>
    <t>Электрическая энергия потр.при содержании общего имущ.МКД 3,4 кв.,2024</t>
  </si>
  <si>
    <t>за период: 01.01.2024-31.12.2024</t>
  </si>
  <si>
    <t>13.5</t>
  </si>
  <si>
    <t>13.6</t>
  </si>
  <si>
    <t>13.7</t>
  </si>
  <si>
    <t>13.8</t>
  </si>
  <si>
    <t>13.9</t>
  </si>
  <si>
    <t>13.10</t>
  </si>
  <si>
    <t>13.11</t>
  </si>
  <si>
    <t>13.12</t>
  </si>
  <si>
    <t>13.13</t>
  </si>
  <si>
    <t>13.14</t>
  </si>
  <si>
    <t>13.15</t>
  </si>
  <si>
    <t>13.16</t>
  </si>
  <si>
    <t>13.17</t>
  </si>
  <si>
    <t>13.18</t>
  </si>
  <si>
    <t>5.34</t>
  </si>
  <si>
    <t>13.19</t>
  </si>
  <si>
    <t>13.20</t>
  </si>
  <si>
    <t>13.21</t>
  </si>
  <si>
    <t>13.22</t>
  </si>
  <si>
    <t>13.23</t>
  </si>
  <si>
    <t>13.24</t>
  </si>
  <si>
    <t>Демонтаж батареи в подвале Чкалова д 28</t>
  </si>
  <si>
    <t>Замена тройника КНС ПП д 110</t>
  </si>
  <si>
    <t>Замена участка КНС Чкалова д 28 Бочка</t>
  </si>
  <si>
    <t>Замена участка стояка КНС Чкалова д 28 Бочка</t>
  </si>
  <si>
    <t>Участок</t>
  </si>
  <si>
    <t>Замена участка стояка КНС Чкалова д 28 кв 74</t>
  </si>
  <si>
    <t>Прочистка сетей КНС с прим гидр маш Чкалова д 28</t>
  </si>
  <si>
    <t>Распил доски, укладка в подв, изготов и крепл елки Чкалова д  28</t>
  </si>
  <si>
    <t>Ремонт стояка КНС Чкалова д 28 кв 38</t>
  </si>
  <si>
    <t>Установка шарниров на тамбурную дверь</t>
  </si>
  <si>
    <t>5.35</t>
  </si>
  <si>
    <t>5.36</t>
  </si>
  <si>
    <t>5.37</t>
  </si>
  <si>
    <t>5.38</t>
  </si>
  <si>
    <t>5.39</t>
  </si>
  <si>
    <t>5.40</t>
  </si>
  <si>
    <t>5.41</t>
  </si>
  <si>
    <t>5.42</t>
  </si>
  <si>
    <t>5.43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</si>
</sst>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_-;\-* #,##0.00_-;_-* &quot;-&quot;??_-;_-@_-"/>
    <numFmt numFmtId="166" formatCode="_-* #,##0_р_._-;\-* #,##0_р_._-;_-* &quot;-&quot;??_р_._-;_-@_-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1">
    <xf numFmtId="0" fontId="0" fillId="0" borderId="0"/>
    <xf numFmtId="0" fontId="27" fillId="2" borderId="1" applyNumberFormat="0" applyAlignment="0" applyProtection="0"/>
    <xf numFmtId="0" fontId="26" fillId="0" borderId="0"/>
    <xf numFmtId="164" fontId="26" fillId="0" borderId="0" applyFont="0" applyFill="0" applyBorder="0" applyAlignment="0" applyProtection="0"/>
    <xf numFmtId="0" fontId="25" fillId="0" borderId="0"/>
    <xf numFmtId="164" fontId="25" fillId="0" borderId="0" applyFont="0" applyFill="0" applyBorder="0" applyAlignment="0" applyProtection="0"/>
    <xf numFmtId="0" fontId="24" fillId="0" borderId="0"/>
    <xf numFmtId="164" fontId="24" fillId="0" borderId="0" applyFont="0" applyFill="0" applyBorder="0" applyAlignment="0" applyProtection="0"/>
    <xf numFmtId="0" fontId="23" fillId="0" borderId="0"/>
    <xf numFmtId="164" fontId="23" fillId="0" borderId="0" applyFont="0" applyFill="0" applyBorder="0" applyAlignment="0" applyProtection="0"/>
    <xf numFmtId="0" fontId="22" fillId="0" borderId="0"/>
    <xf numFmtId="164" fontId="22" fillId="0" borderId="0" applyFont="0" applyFill="0" applyBorder="0" applyAlignment="0" applyProtection="0"/>
    <xf numFmtId="0" fontId="21" fillId="0" borderId="0"/>
    <xf numFmtId="164" fontId="21" fillId="0" borderId="0" applyFont="0" applyFill="0" applyBorder="0" applyAlignment="0" applyProtection="0"/>
    <xf numFmtId="0" fontId="20" fillId="0" borderId="0"/>
    <xf numFmtId="164" fontId="20" fillId="0" borderId="0" applyFont="0" applyFill="0" applyBorder="0" applyAlignment="0" applyProtection="0"/>
    <xf numFmtId="0" fontId="19" fillId="0" borderId="0"/>
    <xf numFmtId="0" fontId="18" fillId="0" borderId="0"/>
    <xf numFmtId="164" fontId="18" fillId="0" borderId="0" applyFont="0" applyFill="0" applyBorder="0" applyAlignment="0" applyProtection="0"/>
    <xf numFmtId="0" fontId="17" fillId="0" borderId="0"/>
    <xf numFmtId="164" fontId="17" fillId="0" borderId="0" applyFont="0" applyFill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  <xf numFmtId="0" fontId="8" fillId="0" borderId="0"/>
    <xf numFmtId="164" fontId="8" fillId="0" borderId="0" applyFont="0" applyFill="0" applyBorder="0" applyAlignment="0" applyProtection="0"/>
    <xf numFmtId="0" fontId="7" fillId="0" borderId="0"/>
    <xf numFmtId="164" fontId="7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0" fontId="1" fillId="0" borderId="0"/>
  </cellStyleXfs>
  <cellXfs count="114">
    <xf numFmtId="0" fontId="0" fillId="0" borderId="0" xfId="0"/>
    <xf numFmtId="0" fontId="28" fillId="0" borderId="0" xfId="4" applyFont="1" applyFill="1" applyAlignment="1">
      <alignment horizontal="center" wrapText="1"/>
    </xf>
    <xf numFmtId="0" fontId="33" fillId="0" borderId="2" xfId="1" applyFont="1" applyFill="1" applyBorder="1" applyAlignment="1">
      <alignment horizontal="center" vertical="center" wrapText="1"/>
    </xf>
    <xf numFmtId="0" fontId="29" fillId="4" borderId="2" xfId="4" applyFont="1" applyFill="1" applyBorder="1" applyAlignment="1">
      <alignment horizontal="left" vertical="top" wrapText="1"/>
    </xf>
    <xf numFmtId="164" fontId="28" fillId="4" borderId="2" xfId="5" applyFont="1" applyFill="1" applyBorder="1" applyAlignment="1">
      <alignment horizontal="right" vertical="center" wrapText="1"/>
    </xf>
    <xf numFmtId="0" fontId="25" fillId="0" borderId="0" xfId="4"/>
    <xf numFmtId="0" fontId="28" fillId="3" borderId="0" xfId="4" applyFont="1" applyFill="1" applyAlignment="1">
      <alignment horizontal="center" wrapText="1"/>
    </xf>
    <xf numFmtId="164" fontId="28" fillId="4" borderId="2" xfId="5" applyFont="1" applyFill="1" applyBorder="1" applyAlignment="1">
      <alignment horizontal="right"/>
    </xf>
    <xf numFmtId="164" fontId="28" fillId="4" borderId="2" xfId="5" applyFont="1" applyFill="1" applyBorder="1" applyAlignment="1">
      <alignment horizontal="right" vertical="center"/>
    </xf>
    <xf numFmtId="0" fontId="28" fillId="0" borderId="0" xfId="4" applyFont="1" applyFill="1"/>
    <xf numFmtId="0" fontId="32" fillId="4" borderId="2" xfId="4" applyFont="1" applyFill="1" applyBorder="1" applyAlignment="1">
      <alignment horizontal="left" vertical="top" wrapText="1"/>
    </xf>
    <xf numFmtId="164" fontId="31" fillId="4" borderId="2" xfId="5" applyFont="1" applyFill="1" applyBorder="1" applyAlignment="1">
      <alignment horizontal="right" vertical="center"/>
    </xf>
    <xf numFmtId="0" fontId="28" fillId="0" borderId="0" xfId="4" applyFont="1" applyFill="1" applyBorder="1" applyAlignment="1">
      <alignment horizontal="left" vertical="top" wrapText="1"/>
    </xf>
    <xf numFmtId="164" fontId="28" fillId="0" borderId="0" xfId="5" applyFont="1" applyFill="1" applyBorder="1" applyAlignment="1">
      <alignment horizontal="right"/>
    </xf>
    <xf numFmtId="0" fontId="29" fillId="0" borderId="0" xfId="4" applyFont="1" applyFill="1" applyBorder="1" applyAlignment="1">
      <alignment horizontal="left" vertical="top" wrapText="1"/>
    </xf>
    <xf numFmtId="164" fontId="28" fillId="0" borderId="0" xfId="5" applyFont="1" applyFill="1" applyBorder="1" applyAlignment="1">
      <alignment horizontal="right" vertical="center" wrapText="1"/>
    </xf>
    <xf numFmtId="0" fontId="28" fillId="0" borderId="0" xfId="4" applyFont="1" applyFill="1" applyAlignment="1">
      <alignment horizontal="left" vertical="top" wrapText="1"/>
    </xf>
    <xf numFmtId="164" fontId="28" fillId="0" borderId="0" xfId="5" applyFont="1" applyFill="1" applyAlignment="1">
      <alignment horizontal="right" vertical="center" wrapText="1"/>
    </xf>
    <xf numFmtId="0" fontId="30" fillId="0" borderId="3" xfId="1" applyFont="1" applyFill="1" applyBorder="1" applyAlignment="1">
      <alignment horizontal="left" vertical="center" wrapText="1"/>
    </xf>
    <xf numFmtId="0" fontId="29" fillId="0" borderId="0" xfId="4" applyFont="1" applyAlignment="1">
      <alignment horizontal="right" vertical="center"/>
    </xf>
    <xf numFmtId="164" fontId="33" fillId="0" borderId="2" xfId="5" applyFont="1" applyFill="1" applyBorder="1" applyAlignment="1">
      <alignment horizontal="right" vertical="center" wrapText="1"/>
    </xf>
    <xf numFmtId="164" fontId="31" fillId="4" borderId="2" xfId="5" applyFont="1" applyFill="1" applyBorder="1" applyAlignment="1">
      <alignment horizontal="right" vertical="center" wrapText="1"/>
    </xf>
    <xf numFmtId="0" fontId="28" fillId="0" borderId="0" xfId="4" applyFont="1" applyFill="1" applyAlignment="1">
      <alignment horizontal="right" wrapText="1"/>
    </xf>
    <xf numFmtId="164" fontId="29" fillId="0" borderId="0" xfId="5" applyFont="1" applyFill="1" applyBorder="1" applyAlignment="1">
      <alignment horizontal="right" vertical="center" wrapText="1"/>
    </xf>
    <xf numFmtId="0" fontId="34" fillId="0" borderId="5" xfId="1" applyFont="1" applyFill="1" applyBorder="1" applyAlignment="1">
      <alignment horizontal="right" vertical="center" wrapText="1"/>
    </xf>
    <xf numFmtId="0" fontId="30" fillId="0" borderId="5" xfId="1" applyFont="1" applyFill="1" applyBorder="1" applyAlignment="1">
      <alignment horizontal="right" vertical="center" wrapText="1"/>
    </xf>
    <xf numFmtId="4" fontId="33" fillId="0" borderId="2" xfId="5" applyNumberFormat="1" applyFont="1" applyFill="1" applyBorder="1" applyAlignment="1">
      <alignment horizontal="right" vertical="center" wrapText="1"/>
    </xf>
    <xf numFmtId="4" fontId="29" fillId="4" borderId="2" xfId="5" applyNumberFormat="1" applyFont="1" applyFill="1" applyBorder="1" applyAlignment="1">
      <alignment horizontal="right" vertical="center" wrapText="1"/>
    </xf>
    <xf numFmtId="4" fontId="29" fillId="4" borderId="2" xfId="5" applyNumberFormat="1" applyFont="1" applyFill="1" applyBorder="1" applyAlignment="1">
      <alignment horizontal="right"/>
    </xf>
    <xf numFmtId="4" fontId="29" fillId="4" borderId="2" xfId="5" applyNumberFormat="1" applyFont="1" applyFill="1" applyBorder="1" applyAlignment="1">
      <alignment horizontal="right" vertical="center"/>
    </xf>
    <xf numFmtId="4" fontId="32" fillId="4" borderId="2" xfId="5" applyNumberFormat="1" applyFont="1" applyFill="1" applyBorder="1" applyAlignment="1">
      <alignment horizontal="right" vertical="center"/>
    </xf>
    <xf numFmtId="4" fontId="28" fillId="0" borderId="0" xfId="5" applyNumberFormat="1" applyFont="1" applyFill="1" applyBorder="1" applyAlignment="1">
      <alignment horizontal="right"/>
    </xf>
    <xf numFmtId="4" fontId="28" fillId="0" borderId="0" xfId="4" applyNumberFormat="1" applyFont="1" applyFill="1" applyAlignment="1">
      <alignment horizontal="right" wrapText="1"/>
    </xf>
    <xf numFmtId="4" fontId="29" fillId="0" borderId="0" xfId="5" applyNumberFormat="1" applyFont="1" applyFill="1" applyBorder="1" applyAlignment="1">
      <alignment horizontal="right" vertical="center" wrapText="1"/>
    </xf>
    <xf numFmtId="4" fontId="28" fillId="0" borderId="0" xfId="5" applyNumberFormat="1" applyFont="1" applyFill="1" applyAlignment="1">
      <alignment horizontal="right" vertical="center" wrapText="1"/>
    </xf>
    <xf numFmtId="0" fontId="28" fillId="0" borderId="0" xfId="4" applyFont="1" applyFill="1" applyAlignment="1">
      <alignment horizontal="center" vertical="center" wrapText="1"/>
    </xf>
    <xf numFmtId="0" fontId="35" fillId="0" borderId="2" xfId="4" applyFont="1" applyFill="1" applyBorder="1" applyAlignment="1">
      <alignment horizontal="center" vertical="center" wrapText="1"/>
    </xf>
    <xf numFmtId="0" fontId="28" fillId="0" borderId="2" xfId="4" applyFont="1" applyFill="1" applyBorder="1" applyAlignment="1">
      <alignment horizontal="center" vertical="center" wrapText="1"/>
    </xf>
    <xf numFmtId="0" fontId="28" fillId="0" borderId="0" xfId="4" applyFont="1" applyFill="1" applyAlignment="1">
      <alignment horizontal="center" vertical="center"/>
    </xf>
    <xf numFmtId="0" fontId="29" fillId="4" borderId="2" xfId="4" applyFont="1" applyFill="1" applyBorder="1" applyAlignment="1">
      <alignment horizontal="center" vertical="center" wrapText="1"/>
    </xf>
    <xf numFmtId="0" fontId="29" fillId="4" borderId="2" xfId="4" applyFont="1" applyFill="1" applyBorder="1" applyAlignment="1">
      <alignment horizontal="center" vertical="center"/>
    </xf>
    <xf numFmtId="49" fontId="29" fillId="4" borderId="2" xfId="4" applyNumberFormat="1" applyFont="1" applyFill="1" applyBorder="1" applyAlignment="1">
      <alignment horizontal="left" vertical="top" wrapText="1"/>
    </xf>
    <xf numFmtId="49" fontId="28" fillId="4" borderId="2" xfId="5" applyNumberFormat="1" applyFont="1" applyFill="1" applyBorder="1" applyAlignment="1">
      <alignment horizontal="right" vertical="center"/>
    </xf>
    <xf numFmtId="49" fontId="28" fillId="0" borderId="0" xfId="4" applyNumberFormat="1" applyFont="1" applyFill="1"/>
    <xf numFmtId="49" fontId="28" fillId="0" borderId="2" xfId="4" applyNumberFormat="1" applyFont="1" applyBorder="1" applyAlignment="1">
      <alignment horizontal="center" vertical="center"/>
    </xf>
    <xf numFmtId="49" fontId="29" fillId="4" borderId="2" xfId="4" applyNumberFormat="1" applyFont="1" applyFill="1" applyBorder="1" applyAlignment="1">
      <alignment horizontal="center" vertical="center"/>
    </xf>
    <xf numFmtId="4" fontId="28" fillId="0" borderId="0" xfId="4" applyNumberFormat="1" applyFont="1" applyFill="1" applyAlignment="1">
      <alignment horizontal="center" wrapText="1"/>
    </xf>
    <xf numFmtId="49" fontId="28" fillId="0" borderId="6" xfId="4" applyNumberFormat="1" applyFont="1" applyFill="1" applyBorder="1" applyAlignment="1">
      <alignment horizontal="center" vertical="center"/>
    </xf>
    <xf numFmtId="0" fontId="29" fillId="0" borderId="6" xfId="4" applyFont="1" applyFill="1" applyBorder="1" applyAlignment="1">
      <alignment horizontal="left" vertical="top" wrapText="1"/>
    </xf>
    <xf numFmtId="164" fontId="28" fillId="0" borderId="6" xfId="5" applyFont="1" applyFill="1" applyBorder="1" applyAlignment="1">
      <alignment horizontal="right" vertical="center"/>
    </xf>
    <xf numFmtId="164" fontId="28" fillId="4" borderId="2" xfId="5" applyFont="1" applyFill="1" applyBorder="1" applyAlignment="1">
      <alignment vertical="center"/>
    </xf>
    <xf numFmtId="0" fontId="28" fillId="3" borderId="2" xfId="4" applyFont="1" applyFill="1" applyBorder="1" applyAlignment="1">
      <alignment horizontal="center" vertical="center"/>
    </xf>
    <xf numFmtId="49" fontId="28" fillId="3" borderId="2" xfId="4" applyNumberFormat="1" applyFont="1" applyFill="1" applyBorder="1" applyAlignment="1">
      <alignment horizontal="center" vertical="center"/>
    </xf>
    <xf numFmtId="0" fontId="28" fillId="3" borderId="0" xfId="4" applyFont="1" applyFill="1"/>
    <xf numFmtId="0" fontId="25" fillId="3" borderId="0" xfId="4" applyFill="1"/>
    <xf numFmtId="0" fontId="28" fillId="3" borderId="2" xfId="4" applyFont="1" applyFill="1" applyBorder="1" applyAlignment="1">
      <alignment horizontal="left" vertical="top" wrapText="1"/>
    </xf>
    <xf numFmtId="4" fontId="28" fillId="3" borderId="2" xfId="5" applyNumberFormat="1" applyFont="1" applyFill="1" applyBorder="1" applyAlignment="1">
      <alignment horizontal="right"/>
    </xf>
    <xf numFmtId="164" fontId="28" fillId="3" borderId="2" xfId="5" applyFont="1" applyFill="1" applyBorder="1" applyAlignment="1">
      <alignment horizontal="right"/>
    </xf>
    <xf numFmtId="0" fontId="31" fillId="3" borderId="2" xfId="4" applyFont="1" applyFill="1" applyBorder="1" applyAlignment="1">
      <alignment vertical="top" wrapText="1"/>
    </xf>
    <xf numFmtId="164" fontId="31" fillId="3" borderId="2" xfId="5" applyFont="1" applyFill="1" applyBorder="1" applyAlignment="1">
      <alignment horizontal="right" vertical="center" wrapText="1"/>
    </xf>
    <xf numFmtId="0" fontId="31" fillId="3" borderId="6" xfId="4" applyFont="1" applyFill="1" applyBorder="1" applyAlignment="1">
      <alignment vertical="top" wrapText="1"/>
    </xf>
    <xf numFmtId="164" fontId="31" fillId="3" borderId="6" xfId="5" applyFont="1" applyFill="1" applyBorder="1" applyAlignment="1">
      <alignment horizontal="right" vertical="center" wrapText="1"/>
    </xf>
    <xf numFmtId="164" fontId="31" fillId="3" borderId="6" xfId="5" applyFont="1" applyFill="1" applyBorder="1" applyAlignment="1">
      <alignment horizontal="right" vertical="center"/>
    </xf>
    <xf numFmtId="49" fontId="28" fillId="3" borderId="3" xfId="4" applyNumberFormat="1" applyFont="1" applyFill="1" applyBorder="1" applyAlignment="1">
      <alignment horizontal="center" vertical="center" wrapText="1"/>
    </xf>
    <xf numFmtId="0" fontId="28" fillId="0" borderId="0" xfId="4" applyFont="1" applyFill="1" applyAlignment="1">
      <alignment horizontal="right" vertical="top" wrapText="1"/>
    </xf>
    <xf numFmtId="49" fontId="29" fillId="4" borderId="2" xfId="0" applyNumberFormat="1" applyFont="1" applyFill="1" applyBorder="1" applyAlignment="1">
      <alignment horizontal="center" vertical="center" wrapText="1"/>
    </xf>
    <xf numFmtId="0" fontId="29" fillId="4" borderId="2" xfId="0" applyFont="1" applyFill="1" applyBorder="1" applyAlignment="1">
      <alignment horizontal="left" vertical="top" wrapText="1"/>
    </xf>
    <xf numFmtId="49" fontId="29" fillId="4" borderId="2" xfId="0" applyNumberFormat="1" applyFont="1" applyFill="1" applyBorder="1" applyAlignment="1">
      <alignment horizontal="center" vertical="center"/>
    </xf>
    <xf numFmtId="0" fontId="29" fillId="4" borderId="2" xfId="50" applyFont="1" applyFill="1" applyBorder="1" applyAlignment="1">
      <alignment horizontal="left" vertical="top" wrapText="1"/>
    </xf>
    <xf numFmtId="0" fontId="29" fillId="5" borderId="2" xfId="4" applyFont="1" applyFill="1" applyBorder="1" applyAlignment="1">
      <alignment horizontal="center" vertical="center" wrapText="1"/>
    </xf>
    <xf numFmtId="0" fontId="33" fillId="5" borderId="5" xfId="1" applyFont="1" applyFill="1" applyBorder="1" applyAlignment="1">
      <alignment horizontal="right" vertical="center" wrapText="1"/>
    </xf>
    <xf numFmtId="4" fontId="31" fillId="5" borderId="6" xfId="5" applyNumberFormat="1" applyFont="1" applyFill="1" applyBorder="1" applyAlignment="1">
      <alignment horizontal="right" vertical="center"/>
    </xf>
    <xf numFmtId="166" fontId="31" fillId="3" borderId="2" xfId="5" applyNumberFormat="1" applyFont="1" applyFill="1" applyBorder="1" applyAlignment="1">
      <alignment vertical="center"/>
    </xf>
    <xf numFmtId="4" fontId="31" fillId="5" borderId="2" xfId="5" applyNumberFormat="1" applyFont="1" applyFill="1" applyBorder="1" applyAlignment="1">
      <alignment horizontal="right" vertical="center"/>
    </xf>
    <xf numFmtId="4" fontId="29" fillId="5" borderId="6" xfId="5" applyNumberFormat="1" applyFont="1" applyFill="1" applyBorder="1" applyAlignment="1">
      <alignment horizontal="right" vertical="center"/>
    </xf>
    <xf numFmtId="4" fontId="29" fillId="5" borderId="2" xfId="5" applyNumberFormat="1" applyFont="1" applyFill="1" applyBorder="1" applyAlignment="1">
      <alignment horizontal="right" vertical="center"/>
    </xf>
    <xf numFmtId="4" fontId="35" fillId="0" borderId="0" xfId="4" applyNumberFormat="1" applyFont="1" applyFill="1" applyAlignment="1">
      <alignment horizontal="center" wrapText="1"/>
    </xf>
    <xf numFmtId="4" fontId="28" fillId="5" borderId="0" xfId="5" applyNumberFormat="1" applyFont="1" applyFill="1" applyAlignment="1">
      <alignment horizontal="center" vertical="center" wrapText="1"/>
    </xf>
    <xf numFmtId="0" fontId="28" fillId="5" borderId="0" xfId="4" applyFont="1" applyFill="1" applyAlignment="1">
      <alignment horizontal="right"/>
    </xf>
    <xf numFmtId="0" fontId="28" fillId="5" borderId="0" xfId="4" applyFont="1" applyFill="1" applyAlignment="1">
      <alignment horizontal="center" wrapText="1"/>
    </xf>
    <xf numFmtId="0" fontId="25" fillId="5" borderId="0" xfId="4" applyFill="1"/>
    <xf numFmtId="43" fontId="28" fillId="0" borderId="0" xfId="4" applyNumberFormat="1" applyFont="1" applyFill="1" applyAlignment="1">
      <alignment horizontal="center" wrapText="1"/>
    </xf>
    <xf numFmtId="0" fontId="33" fillId="5" borderId="3" xfId="1" applyFont="1" applyFill="1" applyBorder="1" applyAlignment="1">
      <alignment horizontal="left" vertical="center" wrapText="1"/>
    </xf>
    <xf numFmtId="0" fontId="34" fillId="0" borderId="3" xfId="1" applyFont="1" applyFill="1" applyBorder="1" applyAlignment="1">
      <alignment horizontal="left" vertical="center" wrapText="1"/>
    </xf>
    <xf numFmtId="164" fontId="28" fillId="0" borderId="0" xfId="5" applyFont="1" applyFill="1" applyBorder="1" applyAlignment="1">
      <alignment horizontal="center" vertical="center" wrapText="1"/>
    </xf>
    <xf numFmtId="49" fontId="28" fillId="0" borderId="2" xfId="0" applyNumberFormat="1" applyFont="1" applyFill="1" applyBorder="1"/>
    <xf numFmtId="165" fontId="28" fillId="0" borderId="2" xfId="0" applyNumberFormat="1" applyFont="1" applyFill="1" applyBorder="1"/>
    <xf numFmtId="49" fontId="28" fillId="3" borderId="2" xfId="0" applyNumberFormat="1" applyFont="1" applyFill="1" applyBorder="1"/>
    <xf numFmtId="165" fontId="28" fillId="3" borderId="2" xfId="0" applyNumberFormat="1" applyFont="1" applyFill="1" applyBorder="1"/>
    <xf numFmtId="165" fontId="28" fillId="5" borderId="2" xfId="0" applyNumberFormat="1" applyFont="1" applyFill="1" applyBorder="1"/>
    <xf numFmtId="4" fontId="30" fillId="0" borderId="3" xfId="1" applyNumberFormat="1" applyFont="1" applyFill="1" applyBorder="1" applyAlignment="1">
      <alignment horizontal="right" vertical="center" wrapText="1"/>
    </xf>
    <xf numFmtId="4" fontId="30" fillId="0" borderId="5" xfId="1" applyNumberFormat="1" applyFont="1" applyFill="1" applyBorder="1" applyAlignment="1">
      <alignment horizontal="right" vertical="center" wrapText="1"/>
    </xf>
    <xf numFmtId="4" fontId="33" fillId="5" borderId="3" xfId="1" applyNumberFormat="1" applyFont="1" applyFill="1" applyBorder="1" applyAlignment="1">
      <alignment horizontal="right" vertical="center" wrapText="1"/>
    </xf>
    <xf numFmtId="4" fontId="33" fillId="5" borderId="5" xfId="1" applyNumberFormat="1" applyFont="1" applyFill="1" applyBorder="1" applyAlignment="1">
      <alignment horizontal="right" vertical="center" wrapText="1"/>
    </xf>
    <xf numFmtId="0" fontId="29" fillId="0" borderId="3" xfId="4" applyFont="1" applyFill="1" applyBorder="1" applyAlignment="1">
      <alignment horizontal="center" vertical="center" wrapText="1"/>
    </xf>
    <xf numFmtId="0" fontId="29" fillId="0" borderId="4" xfId="4" applyFont="1" applyFill="1" applyBorder="1" applyAlignment="1">
      <alignment horizontal="center" vertical="center" wrapText="1"/>
    </xf>
    <xf numFmtId="0" fontId="29" fillId="0" borderId="5" xfId="4" applyFont="1" applyFill="1" applyBorder="1" applyAlignment="1">
      <alignment horizontal="center" vertical="center" wrapText="1"/>
    </xf>
    <xf numFmtId="4" fontId="30" fillId="5" borderId="3" xfId="1" applyNumberFormat="1" applyFont="1" applyFill="1" applyBorder="1" applyAlignment="1">
      <alignment horizontal="right" vertical="center" wrapText="1"/>
    </xf>
    <xf numFmtId="4" fontId="30" fillId="5" borderId="5" xfId="1" applyNumberFormat="1" applyFont="1" applyFill="1" applyBorder="1" applyAlignment="1">
      <alignment horizontal="right" vertical="center" wrapText="1"/>
    </xf>
    <xf numFmtId="0" fontId="34" fillId="0" borderId="3" xfId="1" applyFont="1" applyFill="1" applyBorder="1" applyAlignment="1">
      <alignment horizontal="left" vertical="center" wrapText="1"/>
    </xf>
    <xf numFmtId="0" fontId="34" fillId="0" borderId="5" xfId="1" applyFont="1" applyFill="1" applyBorder="1" applyAlignment="1">
      <alignment horizontal="left" vertical="center" wrapText="1"/>
    </xf>
    <xf numFmtId="4" fontId="34" fillId="5" borderId="3" xfId="1" applyNumberFormat="1" applyFont="1" applyFill="1" applyBorder="1" applyAlignment="1">
      <alignment horizontal="right" vertical="center" wrapText="1"/>
    </xf>
    <xf numFmtId="4" fontId="34" fillId="5" borderId="5" xfId="1" applyNumberFormat="1" applyFont="1" applyFill="1" applyBorder="1" applyAlignment="1">
      <alignment horizontal="right" vertical="center" wrapText="1"/>
    </xf>
    <xf numFmtId="4" fontId="34" fillId="0" borderId="2" xfId="1" applyNumberFormat="1" applyFont="1" applyFill="1" applyBorder="1" applyAlignment="1">
      <alignment horizontal="right" vertical="center" wrapText="1"/>
    </xf>
    <xf numFmtId="0" fontId="34" fillId="0" borderId="2" xfId="1" applyFont="1" applyFill="1" applyBorder="1" applyAlignment="1">
      <alignment horizontal="left" vertical="center" wrapText="1"/>
    </xf>
    <xf numFmtId="4" fontId="34" fillId="3" borderId="3" xfId="1" applyNumberFormat="1" applyFont="1" applyFill="1" applyBorder="1" applyAlignment="1">
      <alignment horizontal="right" vertical="center" wrapText="1"/>
    </xf>
    <xf numFmtId="4" fontId="34" fillId="3" borderId="5" xfId="1" applyNumberFormat="1" applyFont="1" applyFill="1" applyBorder="1" applyAlignment="1">
      <alignment horizontal="right" vertical="center" wrapText="1"/>
    </xf>
    <xf numFmtId="0" fontId="32" fillId="0" borderId="0" xfId="4" applyFont="1" applyFill="1" applyBorder="1" applyAlignment="1">
      <alignment horizontal="center" vertical="center" wrapText="1"/>
    </xf>
    <xf numFmtId="164" fontId="28" fillId="5" borderId="0" xfId="5" applyFont="1" applyFill="1" applyBorder="1" applyAlignment="1">
      <alignment horizontal="center" vertical="center" wrapText="1"/>
    </xf>
    <xf numFmtId="0" fontId="33" fillId="0" borderId="3" xfId="1" applyFont="1" applyFill="1" applyBorder="1" applyAlignment="1">
      <alignment horizontal="center" vertical="center" wrapText="1"/>
    </xf>
    <xf numFmtId="0" fontId="33" fillId="0" borderId="4" xfId="1" applyFont="1" applyFill="1" applyBorder="1" applyAlignment="1">
      <alignment horizontal="center" vertical="center" wrapText="1"/>
    </xf>
    <xf numFmtId="0" fontId="33" fillId="0" borderId="5" xfId="1" applyFont="1" applyFill="1" applyBorder="1" applyAlignment="1">
      <alignment horizontal="center" vertical="center" wrapText="1"/>
    </xf>
    <xf numFmtId="0" fontId="33" fillId="5" borderId="3" xfId="1" applyFont="1" applyFill="1" applyBorder="1" applyAlignment="1">
      <alignment horizontal="left" vertical="center" wrapText="1"/>
    </xf>
    <xf numFmtId="0" fontId="33" fillId="5" borderId="5" xfId="1" applyFont="1" applyFill="1" applyBorder="1" applyAlignment="1">
      <alignment horizontal="left" vertical="center" wrapText="1"/>
    </xf>
  </cellXfs>
  <cellStyles count="51">
    <cellStyle name="Вывод" xfId="1" builtinId="21"/>
    <cellStyle name="Обычный" xfId="0" builtinId="0"/>
    <cellStyle name="Обычный 10" xfId="17"/>
    <cellStyle name="Обычный 11" xfId="19"/>
    <cellStyle name="Обычный 12" xfId="21"/>
    <cellStyle name="Обычный 13" xfId="23"/>
    <cellStyle name="Обычный 14" xfId="25"/>
    <cellStyle name="Обычный 15" xfId="27"/>
    <cellStyle name="Обычный 16" xfId="29"/>
    <cellStyle name="Обычный 17" xfId="31"/>
    <cellStyle name="Обычный 18" xfId="33"/>
    <cellStyle name="Обычный 19" xfId="35"/>
    <cellStyle name="Обычный 2" xfId="2"/>
    <cellStyle name="Обычный 20" xfId="37"/>
    <cellStyle name="Обычный 21" xfId="39"/>
    <cellStyle name="Обычный 22" xfId="41"/>
    <cellStyle name="Обычный 23" xfId="43"/>
    <cellStyle name="Обычный 24" xfId="45"/>
    <cellStyle name="Обычный 25" xfId="47"/>
    <cellStyle name="Обычный 26" xfId="49"/>
    <cellStyle name="Обычный 3" xfId="4"/>
    <cellStyle name="Обычный 3 2" xfId="50"/>
    <cellStyle name="Обычный 4" xfId="6"/>
    <cellStyle name="Обычный 5" xfId="8"/>
    <cellStyle name="Обычный 6" xfId="10"/>
    <cellStyle name="Обычный 7" xfId="12"/>
    <cellStyle name="Обычный 8" xfId="14"/>
    <cellStyle name="Обычный 9" xfId="16"/>
    <cellStyle name="Финансовый 10" xfId="20"/>
    <cellStyle name="Финансовый 11" xfId="22"/>
    <cellStyle name="Финансовый 12" xfId="24"/>
    <cellStyle name="Финансовый 13" xfId="26"/>
    <cellStyle name="Финансовый 14" xfId="28"/>
    <cellStyle name="Финансовый 15" xfId="30"/>
    <cellStyle name="Финансовый 16" xfId="32"/>
    <cellStyle name="Финансовый 17" xfId="34"/>
    <cellStyle name="Финансовый 18" xfId="36"/>
    <cellStyle name="Финансовый 19" xfId="38"/>
    <cellStyle name="Финансовый 2" xfId="3"/>
    <cellStyle name="Финансовый 20" xfId="40"/>
    <cellStyle name="Финансовый 21" xfId="42"/>
    <cellStyle name="Финансовый 22" xfId="44"/>
    <cellStyle name="Финансовый 23" xfId="46"/>
    <cellStyle name="Финансовый 24" xfId="48"/>
    <cellStyle name="Финансовый 3" xfId="5"/>
    <cellStyle name="Финансовый 4" xfId="7"/>
    <cellStyle name="Финансовый 5" xfId="9"/>
    <cellStyle name="Финансовый 6" xfId="11"/>
    <cellStyle name="Финансовый 7" xfId="13"/>
    <cellStyle name="Финансовый 8" xfId="15"/>
    <cellStyle name="Финансовый 9" xfId="1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136"/>
  <sheetViews>
    <sheetView tabSelected="1" zoomScaleNormal="100" workbookViewId="0">
      <selection activeCell="F1" sqref="F1:F1048576"/>
    </sheetView>
  </sheetViews>
  <sheetFormatPr defaultRowHeight="15" outlineLevelRow="2" x14ac:dyDescent="0.25"/>
  <cols>
    <col min="1" max="1" width="6.85546875" style="35" customWidth="1"/>
    <col min="2" max="2" width="72.85546875" style="16" customWidth="1"/>
    <col min="3" max="3" width="14.7109375" style="34" customWidth="1"/>
    <col min="4" max="4" width="9.140625" style="17" customWidth="1"/>
    <col min="5" max="5" width="12.7109375" style="17" customWidth="1"/>
    <col min="6" max="6" width="21" style="1" customWidth="1"/>
    <col min="7" max="7" width="11.5703125" style="1" bestFit="1" customWidth="1"/>
    <col min="8" max="16384" width="9.140625" style="1"/>
  </cols>
  <sheetData>
    <row r="2" spans="1:7" ht="15.75" customHeight="1" x14ac:dyDescent="0.25">
      <c r="A2" s="107" t="s">
        <v>12</v>
      </c>
      <c r="B2" s="107"/>
      <c r="C2" s="107"/>
      <c r="D2" s="107"/>
      <c r="E2" s="107"/>
    </row>
    <row r="3" spans="1:7" ht="15" customHeight="1" x14ac:dyDescent="0.25">
      <c r="A3" s="107" t="s">
        <v>101</v>
      </c>
      <c r="B3" s="107"/>
      <c r="C3" s="107"/>
      <c r="D3" s="107"/>
      <c r="E3" s="107"/>
    </row>
    <row r="4" spans="1:7" ht="17.25" customHeight="1" x14ac:dyDescent="0.25">
      <c r="A4" s="108" t="s">
        <v>201</v>
      </c>
      <c r="B4" s="108"/>
      <c r="C4" s="108"/>
      <c r="D4" s="108"/>
      <c r="E4" s="108"/>
    </row>
    <row r="5" spans="1:7" ht="17.25" customHeight="1" x14ac:dyDescent="0.25">
      <c r="A5" s="84"/>
      <c r="B5" s="84"/>
      <c r="C5" s="84"/>
      <c r="D5" s="84"/>
      <c r="E5" s="84"/>
    </row>
    <row r="6" spans="1:7" x14ac:dyDescent="0.25">
      <c r="B6" s="64" t="s">
        <v>143</v>
      </c>
      <c r="C6" s="77">
        <v>4838.8999999999996</v>
      </c>
      <c r="D6" s="17" t="s">
        <v>3</v>
      </c>
    </row>
    <row r="7" spans="1:7" ht="39" customHeight="1" x14ac:dyDescent="0.25">
      <c r="A7" s="109" t="s">
        <v>13</v>
      </c>
      <c r="B7" s="110"/>
      <c r="C7" s="110"/>
      <c r="D7" s="110"/>
      <c r="E7" s="111"/>
    </row>
    <row r="8" spans="1:7" x14ac:dyDescent="0.25">
      <c r="A8" s="69">
        <v>1</v>
      </c>
      <c r="B8" s="112" t="s">
        <v>139</v>
      </c>
      <c r="C8" s="113"/>
      <c r="D8" s="92">
        <v>1018739.99</v>
      </c>
      <c r="E8" s="93"/>
    </row>
    <row r="9" spans="1:7" ht="30" x14ac:dyDescent="0.25">
      <c r="A9" s="36">
        <v>2</v>
      </c>
      <c r="B9" s="83" t="s">
        <v>122</v>
      </c>
      <c r="C9" s="24"/>
      <c r="D9" s="103">
        <f>D10+D11+D12</f>
        <v>1855645.74</v>
      </c>
      <c r="E9" s="103"/>
      <c r="F9" s="76"/>
    </row>
    <row r="10" spans="1:7" x14ac:dyDescent="0.25">
      <c r="A10" s="37" t="s">
        <v>21</v>
      </c>
      <c r="B10" s="18" t="s">
        <v>22</v>
      </c>
      <c r="C10" s="25"/>
      <c r="D10" s="97">
        <v>1662094.98</v>
      </c>
      <c r="E10" s="98"/>
      <c r="G10" s="46"/>
    </row>
    <row r="11" spans="1:7" x14ac:dyDescent="0.25">
      <c r="A11" s="37" t="s">
        <v>23</v>
      </c>
      <c r="B11" s="18" t="s">
        <v>20</v>
      </c>
      <c r="C11" s="25"/>
      <c r="D11" s="97">
        <v>174928.2</v>
      </c>
      <c r="E11" s="98"/>
      <c r="G11" s="46"/>
    </row>
    <row r="12" spans="1:7" ht="33.75" customHeight="1" x14ac:dyDescent="0.25">
      <c r="A12" s="37" t="s">
        <v>24</v>
      </c>
      <c r="B12" s="18" t="s">
        <v>14</v>
      </c>
      <c r="C12" s="25"/>
      <c r="D12" s="97">
        <v>18622.560000000001</v>
      </c>
      <c r="E12" s="98"/>
      <c r="F12" s="46"/>
      <c r="G12" s="46"/>
    </row>
    <row r="13" spans="1:7" ht="30.75" customHeight="1" x14ac:dyDescent="0.25">
      <c r="A13" s="36">
        <v>3</v>
      </c>
      <c r="B13" s="104" t="s">
        <v>29</v>
      </c>
      <c r="C13" s="104"/>
      <c r="D13" s="105">
        <f>D14+D15+D16</f>
        <v>1970648.9900000002</v>
      </c>
      <c r="E13" s="106"/>
    </row>
    <row r="14" spans="1:7" ht="18" customHeight="1" x14ac:dyDescent="0.25">
      <c r="A14" s="37" t="s">
        <v>25</v>
      </c>
      <c r="B14" s="18" t="s">
        <v>22</v>
      </c>
      <c r="C14" s="25"/>
      <c r="D14" s="97">
        <v>1779507.81</v>
      </c>
      <c r="E14" s="98"/>
    </row>
    <row r="15" spans="1:7" x14ac:dyDescent="0.25">
      <c r="A15" s="37" t="s">
        <v>26</v>
      </c>
      <c r="B15" s="18" t="s">
        <v>20</v>
      </c>
      <c r="C15" s="25"/>
      <c r="D15" s="97">
        <v>172518.62</v>
      </c>
      <c r="E15" s="98"/>
    </row>
    <row r="16" spans="1:7" x14ac:dyDescent="0.25">
      <c r="A16" s="37" t="s">
        <v>27</v>
      </c>
      <c r="B16" s="18" t="s">
        <v>14</v>
      </c>
      <c r="C16" s="25"/>
      <c r="D16" s="97">
        <f>D12</f>
        <v>18622.560000000001</v>
      </c>
      <c r="E16" s="98"/>
    </row>
    <row r="17" spans="1:5" x14ac:dyDescent="0.25">
      <c r="A17" s="37">
        <v>4</v>
      </c>
      <c r="B17" s="18" t="s">
        <v>144</v>
      </c>
      <c r="C17" s="25"/>
      <c r="D17" s="90">
        <f>D9-D13</f>
        <v>-115003.25000000023</v>
      </c>
      <c r="E17" s="91"/>
    </row>
    <row r="18" spans="1:5" ht="30" customHeight="1" x14ac:dyDescent="0.25">
      <c r="A18" s="36">
        <v>5</v>
      </c>
      <c r="B18" s="99" t="s">
        <v>30</v>
      </c>
      <c r="C18" s="100"/>
      <c r="D18" s="101">
        <f>C128</f>
        <v>3147734.2319999998</v>
      </c>
      <c r="E18" s="102"/>
    </row>
    <row r="19" spans="1:5" x14ac:dyDescent="0.25">
      <c r="A19" s="37">
        <v>6</v>
      </c>
      <c r="B19" s="18" t="s">
        <v>145</v>
      </c>
      <c r="C19" s="25"/>
      <c r="D19" s="90">
        <f>D9-D18</f>
        <v>-1292088.4919999999</v>
      </c>
      <c r="E19" s="91"/>
    </row>
    <row r="20" spans="1:5" x14ac:dyDescent="0.25">
      <c r="A20" s="69">
        <v>7</v>
      </c>
      <c r="B20" s="82" t="s">
        <v>146</v>
      </c>
      <c r="C20" s="70"/>
      <c r="D20" s="92">
        <f>D8+D9-D18</f>
        <v>-273348.50199999986</v>
      </c>
      <c r="E20" s="93"/>
    </row>
    <row r="21" spans="1:5" ht="29.25" customHeight="1" x14ac:dyDescent="0.25">
      <c r="A21" s="94" t="s">
        <v>15</v>
      </c>
      <c r="B21" s="95"/>
      <c r="C21" s="95"/>
      <c r="D21" s="95"/>
      <c r="E21" s="96"/>
    </row>
    <row r="22" spans="1:5" ht="73.5" customHeight="1" x14ac:dyDescent="0.25">
      <c r="A22" s="37" t="s">
        <v>28</v>
      </c>
      <c r="B22" s="2" t="s">
        <v>0</v>
      </c>
      <c r="C22" s="26" t="s">
        <v>16</v>
      </c>
      <c r="D22" s="19" t="s">
        <v>17</v>
      </c>
      <c r="E22" s="20" t="s">
        <v>1</v>
      </c>
    </row>
    <row r="23" spans="1:5" x14ac:dyDescent="0.25">
      <c r="A23" s="39">
        <v>1</v>
      </c>
      <c r="B23" s="3" t="s">
        <v>54</v>
      </c>
      <c r="C23" s="27">
        <f>C24+C25</f>
        <v>314547.86</v>
      </c>
      <c r="D23" s="4"/>
      <c r="E23" s="4"/>
    </row>
    <row r="24" spans="1:5" s="5" customFormat="1" x14ac:dyDescent="0.25">
      <c r="A24" s="51" t="s">
        <v>31</v>
      </c>
      <c r="B24" s="85" t="s">
        <v>134</v>
      </c>
      <c r="C24" s="86">
        <v>145167</v>
      </c>
      <c r="D24" s="85" t="s">
        <v>3</v>
      </c>
      <c r="E24" s="86">
        <v>29033.4</v>
      </c>
    </row>
    <row r="25" spans="1:5" s="5" customFormat="1" x14ac:dyDescent="0.25">
      <c r="A25" s="51"/>
      <c r="B25" s="85" t="s">
        <v>194</v>
      </c>
      <c r="C25" s="86">
        <v>169380.86</v>
      </c>
      <c r="D25" s="85" t="s">
        <v>3</v>
      </c>
      <c r="E25" s="86">
        <v>29033.4</v>
      </c>
    </row>
    <row r="26" spans="1:5" s="6" customFormat="1" ht="28.5" x14ac:dyDescent="0.25">
      <c r="A26" s="39">
        <v>2</v>
      </c>
      <c r="B26" s="3" t="s">
        <v>55</v>
      </c>
      <c r="C26" s="27">
        <f>C27+C28</f>
        <v>154846.74</v>
      </c>
      <c r="D26" s="4"/>
      <c r="E26" s="4"/>
    </row>
    <row r="27" spans="1:5" s="5" customFormat="1" x14ac:dyDescent="0.25">
      <c r="A27" s="51" t="s">
        <v>21</v>
      </c>
      <c r="B27" s="85" t="s">
        <v>132</v>
      </c>
      <c r="C27" s="86">
        <v>70165.02</v>
      </c>
      <c r="D27" s="85" t="s">
        <v>3</v>
      </c>
      <c r="E27" s="86">
        <v>29033.4</v>
      </c>
    </row>
    <row r="28" spans="1:5" s="5" customFormat="1" x14ac:dyDescent="0.25">
      <c r="A28" s="51"/>
      <c r="B28" s="85" t="s">
        <v>193</v>
      </c>
      <c r="C28" s="86">
        <v>84681.72</v>
      </c>
      <c r="D28" s="85" t="s">
        <v>3</v>
      </c>
      <c r="E28" s="86">
        <v>29033.4</v>
      </c>
    </row>
    <row r="29" spans="1:5" s="6" customFormat="1" x14ac:dyDescent="0.25">
      <c r="A29" s="39">
        <v>3</v>
      </c>
      <c r="B29" s="3" t="s">
        <v>56</v>
      </c>
      <c r="C29" s="27"/>
      <c r="D29" s="21"/>
      <c r="E29" s="4"/>
    </row>
    <row r="30" spans="1:5" s="6" customFormat="1" ht="28.5" x14ac:dyDescent="0.25">
      <c r="A30" s="39">
        <v>4</v>
      </c>
      <c r="B30" s="3" t="s">
        <v>57</v>
      </c>
      <c r="C30" s="27">
        <f>SUM(C31:C38)</f>
        <v>46697.34</v>
      </c>
      <c r="D30" s="4"/>
      <c r="E30" s="4"/>
    </row>
    <row r="31" spans="1:5" s="54" customFormat="1" x14ac:dyDescent="0.25">
      <c r="A31" s="52" t="s">
        <v>32</v>
      </c>
      <c r="B31" s="85" t="s">
        <v>162</v>
      </c>
      <c r="C31" s="86">
        <v>4355.01</v>
      </c>
      <c r="D31" s="85" t="s">
        <v>3</v>
      </c>
      <c r="E31" s="86">
        <v>29033.4</v>
      </c>
    </row>
    <row r="32" spans="1:5" s="54" customFormat="1" x14ac:dyDescent="0.25">
      <c r="A32" s="52" t="s">
        <v>33</v>
      </c>
      <c r="B32" s="85" t="s">
        <v>123</v>
      </c>
      <c r="C32" s="86">
        <v>3629.18</v>
      </c>
      <c r="D32" s="85" t="s">
        <v>3</v>
      </c>
      <c r="E32" s="86">
        <v>29033.4</v>
      </c>
    </row>
    <row r="33" spans="1:6" s="54" customFormat="1" x14ac:dyDescent="0.25">
      <c r="A33" s="52" t="s">
        <v>34</v>
      </c>
      <c r="B33" s="85" t="s">
        <v>127</v>
      </c>
      <c r="C33" s="86">
        <v>1936.53</v>
      </c>
      <c r="D33" s="85" t="s">
        <v>3</v>
      </c>
      <c r="E33" s="86">
        <v>29033.4</v>
      </c>
    </row>
    <row r="34" spans="1:6" s="54" customFormat="1" x14ac:dyDescent="0.25">
      <c r="A34" s="52" t="s">
        <v>35</v>
      </c>
      <c r="B34" s="85" t="s">
        <v>181</v>
      </c>
      <c r="C34" s="86">
        <v>2177.5100000000002</v>
      </c>
      <c r="D34" s="85" t="s">
        <v>3</v>
      </c>
      <c r="E34" s="86">
        <v>29033.4</v>
      </c>
    </row>
    <row r="35" spans="1:6" s="54" customFormat="1" x14ac:dyDescent="0.25">
      <c r="A35" s="52" t="s">
        <v>108</v>
      </c>
      <c r="B35" s="85" t="s">
        <v>199</v>
      </c>
      <c r="C35" s="86">
        <v>3388.2</v>
      </c>
      <c r="D35" s="85" t="s">
        <v>3</v>
      </c>
      <c r="E35" s="86">
        <v>29033.4</v>
      </c>
    </row>
    <row r="36" spans="1:6" s="54" customFormat="1" x14ac:dyDescent="0.25">
      <c r="A36" s="52" t="s">
        <v>109</v>
      </c>
      <c r="B36" s="85" t="s">
        <v>136</v>
      </c>
      <c r="C36" s="86">
        <v>3144.32</v>
      </c>
      <c r="D36" s="85" t="s">
        <v>3</v>
      </c>
      <c r="E36" s="86">
        <v>29033.4</v>
      </c>
    </row>
    <row r="37" spans="1:6" s="54" customFormat="1" x14ac:dyDescent="0.25">
      <c r="A37" s="52" t="s">
        <v>110</v>
      </c>
      <c r="B37" s="85" t="s">
        <v>138</v>
      </c>
      <c r="C37" s="86">
        <v>13549.89</v>
      </c>
      <c r="D37" s="85" t="s">
        <v>3</v>
      </c>
      <c r="E37" s="86">
        <v>29033.4</v>
      </c>
    </row>
    <row r="38" spans="1:6" s="54" customFormat="1" x14ac:dyDescent="0.25">
      <c r="A38" s="52" t="s">
        <v>111</v>
      </c>
      <c r="B38" s="85" t="s">
        <v>200</v>
      </c>
      <c r="C38" s="86">
        <v>14516.7</v>
      </c>
      <c r="D38" s="85" t="s">
        <v>3</v>
      </c>
      <c r="E38" s="86">
        <v>29033.4</v>
      </c>
    </row>
    <row r="39" spans="1:6" ht="42.75" outlineLevel="1" x14ac:dyDescent="0.25">
      <c r="A39" s="65" t="s">
        <v>141</v>
      </c>
      <c r="B39" s="68" t="s">
        <v>152</v>
      </c>
      <c r="C39" s="28">
        <f>SUM(C40:C81)</f>
        <v>893318.8899999999</v>
      </c>
      <c r="D39" s="7"/>
      <c r="E39" s="7"/>
    </row>
    <row r="40" spans="1:6" s="6" customFormat="1" outlineLevel="1" x14ac:dyDescent="0.25">
      <c r="A40" s="63" t="s">
        <v>36</v>
      </c>
      <c r="B40" s="87" t="s">
        <v>157</v>
      </c>
      <c r="C40" s="88">
        <v>9721.2999999999993</v>
      </c>
      <c r="D40" s="87" t="s">
        <v>73</v>
      </c>
      <c r="E40" s="88">
        <v>1</v>
      </c>
      <c r="F40" s="79"/>
    </row>
    <row r="41" spans="1:6" s="6" customFormat="1" outlineLevel="1" x14ac:dyDescent="0.25">
      <c r="A41" s="63" t="s">
        <v>37</v>
      </c>
      <c r="B41" s="87" t="s">
        <v>114</v>
      </c>
      <c r="C41" s="88">
        <v>582.14</v>
      </c>
      <c r="D41" s="87" t="s">
        <v>3</v>
      </c>
      <c r="E41" s="88">
        <v>0.2</v>
      </c>
      <c r="F41" s="79"/>
    </row>
    <row r="42" spans="1:6" s="6" customFormat="1" outlineLevel="1" x14ac:dyDescent="0.25">
      <c r="A42" s="63" t="s">
        <v>38</v>
      </c>
      <c r="B42" s="87" t="s">
        <v>161</v>
      </c>
      <c r="C42" s="88">
        <v>22661.48</v>
      </c>
      <c r="D42" s="87" t="s">
        <v>6</v>
      </c>
      <c r="E42" s="88">
        <v>2</v>
      </c>
      <c r="F42" s="79"/>
    </row>
    <row r="43" spans="1:6" s="6" customFormat="1" outlineLevel="1" x14ac:dyDescent="0.25">
      <c r="A43" s="63" t="s">
        <v>39</v>
      </c>
      <c r="B43" s="87" t="s">
        <v>223</v>
      </c>
      <c r="C43" s="88">
        <v>9380.43</v>
      </c>
      <c r="D43" s="87" t="s">
        <v>6</v>
      </c>
      <c r="E43" s="89">
        <v>1</v>
      </c>
    </row>
    <row r="44" spans="1:6" s="6" customFormat="1" outlineLevel="1" x14ac:dyDescent="0.25">
      <c r="A44" s="63" t="s">
        <v>40</v>
      </c>
      <c r="B44" s="85" t="s">
        <v>140</v>
      </c>
      <c r="C44" s="86">
        <v>18665.62</v>
      </c>
      <c r="D44" s="85" t="s">
        <v>5</v>
      </c>
      <c r="E44" s="86">
        <v>2</v>
      </c>
      <c r="F44" s="79"/>
    </row>
    <row r="45" spans="1:6" s="6" customFormat="1" ht="17.25" customHeight="1" outlineLevel="1" x14ac:dyDescent="0.25">
      <c r="A45" s="63" t="s">
        <v>41</v>
      </c>
      <c r="B45" s="85" t="s">
        <v>124</v>
      </c>
      <c r="C45" s="86">
        <v>7567.21</v>
      </c>
      <c r="D45" s="85" t="s">
        <v>3</v>
      </c>
      <c r="E45" s="86">
        <v>1</v>
      </c>
      <c r="F45" s="79"/>
    </row>
    <row r="46" spans="1:6" s="6" customFormat="1" outlineLevel="1" x14ac:dyDescent="0.25">
      <c r="A46" s="63" t="s">
        <v>42</v>
      </c>
      <c r="B46" s="85" t="s">
        <v>168</v>
      </c>
      <c r="C46" s="86">
        <v>6160.66</v>
      </c>
      <c r="D46" s="85" t="s">
        <v>8</v>
      </c>
      <c r="E46" s="86">
        <v>2</v>
      </c>
      <c r="F46" s="79"/>
    </row>
    <row r="47" spans="1:6" s="6" customFormat="1" outlineLevel="1" x14ac:dyDescent="0.25">
      <c r="A47" s="63" t="s">
        <v>43</v>
      </c>
      <c r="B47" s="85" t="s">
        <v>224</v>
      </c>
      <c r="C47" s="86">
        <v>14674.86</v>
      </c>
      <c r="D47" s="85" t="s">
        <v>5</v>
      </c>
      <c r="E47" s="89">
        <v>2</v>
      </c>
    </row>
    <row r="48" spans="1:6" s="6" customFormat="1" outlineLevel="1" x14ac:dyDescent="0.25">
      <c r="A48" s="63" t="s">
        <v>44</v>
      </c>
      <c r="B48" s="85" t="s">
        <v>225</v>
      </c>
      <c r="C48" s="86">
        <v>7898.4</v>
      </c>
      <c r="D48" s="85" t="s">
        <v>8</v>
      </c>
      <c r="E48" s="89">
        <v>1</v>
      </c>
    </row>
    <row r="49" spans="1:6" s="6" customFormat="1" outlineLevel="1" x14ac:dyDescent="0.25">
      <c r="A49" s="63" t="s">
        <v>45</v>
      </c>
      <c r="B49" s="85" t="s">
        <v>226</v>
      </c>
      <c r="C49" s="86">
        <v>13980.27</v>
      </c>
      <c r="D49" s="85" t="s">
        <v>227</v>
      </c>
      <c r="E49" s="89">
        <v>1</v>
      </c>
    </row>
    <row r="50" spans="1:6" s="6" customFormat="1" outlineLevel="1" x14ac:dyDescent="0.25">
      <c r="A50" s="63" t="s">
        <v>46</v>
      </c>
      <c r="B50" s="85" t="s">
        <v>228</v>
      </c>
      <c r="C50" s="86">
        <v>13836.68</v>
      </c>
      <c r="D50" s="85" t="s">
        <v>227</v>
      </c>
      <c r="E50" s="89">
        <v>1</v>
      </c>
    </row>
    <row r="51" spans="1:6" s="6" customFormat="1" outlineLevel="1" x14ac:dyDescent="0.25">
      <c r="A51" s="63" t="s">
        <v>74</v>
      </c>
      <c r="B51" s="85" t="s">
        <v>169</v>
      </c>
      <c r="C51" s="86">
        <v>6388.14</v>
      </c>
      <c r="D51" s="85" t="s">
        <v>5</v>
      </c>
      <c r="E51" s="86">
        <v>2</v>
      </c>
      <c r="F51" s="79"/>
    </row>
    <row r="52" spans="1:6" s="6" customFormat="1" outlineLevel="1" x14ac:dyDescent="0.25">
      <c r="A52" s="63" t="s">
        <v>75</v>
      </c>
      <c r="B52" s="85" t="s">
        <v>115</v>
      </c>
      <c r="C52" s="86">
        <v>983.64</v>
      </c>
      <c r="D52" s="85" t="s">
        <v>70</v>
      </c>
      <c r="E52" s="86">
        <v>1</v>
      </c>
      <c r="F52" s="79"/>
    </row>
    <row r="53" spans="1:6" s="6" customFormat="1" outlineLevel="1" x14ac:dyDescent="0.25">
      <c r="A53" s="63" t="s">
        <v>76</v>
      </c>
      <c r="B53" s="85" t="s">
        <v>171</v>
      </c>
      <c r="C53" s="86">
        <v>25235.35</v>
      </c>
      <c r="D53" s="85" t="s">
        <v>97</v>
      </c>
      <c r="E53" s="86">
        <v>1</v>
      </c>
      <c r="F53" s="79"/>
    </row>
    <row r="54" spans="1:6" s="6" customFormat="1" outlineLevel="1" x14ac:dyDescent="0.25">
      <c r="A54" s="63" t="s">
        <v>77</v>
      </c>
      <c r="B54" s="85" t="s">
        <v>116</v>
      </c>
      <c r="C54" s="86">
        <v>716.02</v>
      </c>
      <c r="D54" s="85" t="s">
        <v>4</v>
      </c>
      <c r="E54" s="86">
        <v>1</v>
      </c>
      <c r="F54" s="79"/>
    </row>
    <row r="55" spans="1:6" s="6" customFormat="1" outlineLevel="1" x14ac:dyDescent="0.25">
      <c r="A55" s="63" t="s">
        <v>78</v>
      </c>
      <c r="B55" s="85" t="s">
        <v>178</v>
      </c>
      <c r="C55" s="86">
        <v>23461.49</v>
      </c>
      <c r="D55" s="85" t="s">
        <v>3</v>
      </c>
      <c r="E55" s="86">
        <v>17482.48</v>
      </c>
      <c r="F55" s="79"/>
    </row>
    <row r="56" spans="1:6" s="6" customFormat="1" outlineLevel="1" x14ac:dyDescent="0.25">
      <c r="A56" s="63" t="s">
        <v>79</v>
      </c>
      <c r="B56" s="85" t="s">
        <v>179</v>
      </c>
      <c r="C56" s="86">
        <v>41372.589999999997</v>
      </c>
      <c r="D56" s="85" t="s">
        <v>3</v>
      </c>
      <c r="E56" s="86">
        <v>29033.4</v>
      </c>
      <c r="F56" s="79"/>
    </row>
    <row r="57" spans="1:6" s="6" customFormat="1" outlineLevel="1" x14ac:dyDescent="0.25">
      <c r="A57" s="63" t="s">
        <v>80</v>
      </c>
      <c r="B57" s="85" t="s">
        <v>117</v>
      </c>
      <c r="C57" s="86">
        <v>6029.22</v>
      </c>
      <c r="D57" s="85" t="s">
        <v>105</v>
      </c>
      <c r="E57" s="86">
        <v>2</v>
      </c>
      <c r="F57" s="79"/>
    </row>
    <row r="58" spans="1:6" s="6" customFormat="1" outlineLevel="1" x14ac:dyDescent="0.25">
      <c r="A58" s="63" t="s">
        <v>81</v>
      </c>
      <c r="B58" s="85" t="s">
        <v>98</v>
      </c>
      <c r="C58" s="86">
        <v>10443.23</v>
      </c>
      <c r="D58" s="85" t="s">
        <v>5</v>
      </c>
      <c r="E58" s="86">
        <v>7</v>
      </c>
      <c r="F58" s="79"/>
    </row>
    <row r="59" spans="1:6" s="6" customFormat="1" outlineLevel="1" x14ac:dyDescent="0.25">
      <c r="A59" s="63" t="s">
        <v>82</v>
      </c>
      <c r="B59" s="85" t="s">
        <v>182</v>
      </c>
      <c r="C59" s="86">
        <v>8569.5300000000007</v>
      </c>
      <c r="D59" s="85" t="s">
        <v>73</v>
      </c>
      <c r="E59" s="86">
        <v>1</v>
      </c>
      <c r="F59" s="79"/>
    </row>
    <row r="60" spans="1:6" s="6" customFormat="1" outlineLevel="1" x14ac:dyDescent="0.25">
      <c r="A60" s="63" t="s">
        <v>83</v>
      </c>
      <c r="B60" s="85" t="s">
        <v>7</v>
      </c>
      <c r="C60" s="86">
        <v>2869.97</v>
      </c>
      <c r="D60" s="85" t="s">
        <v>72</v>
      </c>
      <c r="E60" s="86">
        <v>1</v>
      </c>
      <c r="F60" s="79"/>
    </row>
    <row r="61" spans="1:6" s="6" customFormat="1" outlineLevel="1" x14ac:dyDescent="0.25">
      <c r="A61" s="63" t="s">
        <v>84</v>
      </c>
      <c r="B61" s="85" t="s">
        <v>128</v>
      </c>
      <c r="C61" s="86">
        <v>59483.4</v>
      </c>
      <c r="D61" s="85" t="s">
        <v>6</v>
      </c>
      <c r="E61" s="86">
        <v>1</v>
      </c>
      <c r="F61" s="79"/>
    </row>
    <row r="62" spans="1:6" s="6" customFormat="1" outlineLevel="1" x14ac:dyDescent="0.25">
      <c r="A62" s="63" t="s">
        <v>85</v>
      </c>
      <c r="B62" s="85" t="s">
        <v>10</v>
      </c>
      <c r="C62" s="86">
        <v>55336.36</v>
      </c>
      <c r="D62" s="85" t="s">
        <v>4</v>
      </c>
      <c r="E62" s="86">
        <v>34</v>
      </c>
      <c r="F62" s="79"/>
    </row>
    <row r="63" spans="1:6" s="6" customFormat="1" outlineLevel="1" x14ac:dyDescent="0.25">
      <c r="A63" s="63" t="s">
        <v>86</v>
      </c>
      <c r="B63" s="85" t="s">
        <v>118</v>
      </c>
      <c r="C63" s="86">
        <v>19332.810000000001</v>
      </c>
      <c r="D63" s="85" t="s">
        <v>5</v>
      </c>
      <c r="E63" s="86">
        <v>7</v>
      </c>
      <c r="F63" s="79"/>
    </row>
    <row r="64" spans="1:6" s="6" customFormat="1" outlineLevel="1" x14ac:dyDescent="0.25">
      <c r="A64" s="63" t="s">
        <v>87</v>
      </c>
      <c r="B64" s="85" t="s">
        <v>71</v>
      </c>
      <c r="C64" s="86">
        <v>4783.12</v>
      </c>
      <c r="D64" s="85" t="s">
        <v>5</v>
      </c>
      <c r="E64" s="86">
        <v>4</v>
      </c>
      <c r="F64" s="79"/>
    </row>
    <row r="65" spans="1:6" s="6" customFormat="1" outlineLevel="1" x14ac:dyDescent="0.25">
      <c r="A65" s="63" t="s">
        <v>88</v>
      </c>
      <c r="B65" s="85" t="s">
        <v>229</v>
      </c>
      <c r="C65" s="86">
        <v>11000</v>
      </c>
      <c r="D65" s="85" t="s">
        <v>6</v>
      </c>
      <c r="E65" s="89">
        <v>1</v>
      </c>
    </row>
    <row r="66" spans="1:6" s="6" customFormat="1" outlineLevel="1" x14ac:dyDescent="0.25">
      <c r="A66" s="63" t="s">
        <v>89</v>
      </c>
      <c r="B66" s="85" t="s">
        <v>184</v>
      </c>
      <c r="C66" s="86">
        <v>11894.1</v>
      </c>
      <c r="D66" s="85" t="s">
        <v>4</v>
      </c>
      <c r="E66" s="86">
        <v>6</v>
      </c>
      <c r="F66" s="79"/>
    </row>
    <row r="67" spans="1:6" s="6" customFormat="1" outlineLevel="1" x14ac:dyDescent="0.25">
      <c r="A67" s="63" t="s">
        <v>90</v>
      </c>
      <c r="B67" s="85" t="s">
        <v>106</v>
      </c>
      <c r="C67" s="86">
        <v>7068.18</v>
      </c>
      <c r="D67" s="85" t="s">
        <v>4</v>
      </c>
      <c r="E67" s="86">
        <v>3</v>
      </c>
      <c r="F67" s="79"/>
    </row>
    <row r="68" spans="1:6" s="6" customFormat="1" outlineLevel="1" x14ac:dyDescent="0.25">
      <c r="A68" s="63" t="s">
        <v>91</v>
      </c>
      <c r="B68" s="85" t="s">
        <v>230</v>
      </c>
      <c r="C68" s="86">
        <v>14714.98</v>
      </c>
      <c r="D68" s="85" t="s">
        <v>6</v>
      </c>
      <c r="E68" s="89">
        <v>1</v>
      </c>
    </row>
    <row r="69" spans="1:6" s="6" customFormat="1" outlineLevel="1" x14ac:dyDescent="0.25">
      <c r="A69" s="63" t="s">
        <v>95</v>
      </c>
      <c r="B69" s="85" t="s">
        <v>185</v>
      </c>
      <c r="C69" s="86">
        <v>27111.279999999999</v>
      </c>
      <c r="D69" s="85" t="s">
        <v>5</v>
      </c>
      <c r="E69" s="86">
        <v>1</v>
      </c>
      <c r="F69" s="79"/>
    </row>
    <row r="70" spans="1:6" s="6" customFormat="1" outlineLevel="1" x14ac:dyDescent="0.25">
      <c r="A70" s="63" t="s">
        <v>96</v>
      </c>
      <c r="B70" s="85" t="s">
        <v>186</v>
      </c>
      <c r="C70" s="86">
        <v>51921.15</v>
      </c>
      <c r="D70" s="85" t="s">
        <v>11</v>
      </c>
      <c r="E70" s="86">
        <v>1</v>
      </c>
      <c r="F70" s="79"/>
    </row>
    <row r="71" spans="1:6" s="6" customFormat="1" outlineLevel="1" x14ac:dyDescent="0.25">
      <c r="A71" s="63" t="s">
        <v>99</v>
      </c>
      <c r="B71" s="85" t="s">
        <v>129</v>
      </c>
      <c r="C71" s="86">
        <v>147633.60000000001</v>
      </c>
      <c r="D71" s="85" t="s">
        <v>3</v>
      </c>
      <c r="E71" s="86">
        <v>40</v>
      </c>
      <c r="F71" s="79"/>
    </row>
    <row r="72" spans="1:6" s="6" customFormat="1" outlineLevel="1" x14ac:dyDescent="0.25">
      <c r="A72" s="63" t="s">
        <v>100</v>
      </c>
      <c r="B72" s="85" t="s">
        <v>231</v>
      </c>
      <c r="C72" s="86">
        <v>6551.77</v>
      </c>
      <c r="D72" s="85" t="s">
        <v>227</v>
      </c>
      <c r="E72" s="89">
        <v>1</v>
      </c>
    </row>
    <row r="73" spans="1:6" s="6" customFormat="1" outlineLevel="1" x14ac:dyDescent="0.25">
      <c r="A73" s="63" t="s">
        <v>216</v>
      </c>
      <c r="B73" s="85" t="s">
        <v>119</v>
      </c>
      <c r="C73" s="86">
        <v>3314.31</v>
      </c>
      <c r="D73" s="85" t="s">
        <v>4</v>
      </c>
      <c r="E73" s="86">
        <v>3</v>
      </c>
      <c r="F73" s="79"/>
    </row>
    <row r="74" spans="1:6" s="6" customFormat="1" outlineLevel="1" x14ac:dyDescent="0.25">
      <c r="A74" s="63" t="s">
        <v>233</v>
      </c>
      <c r="B74" s="85" t="s">
        <v>187</v>
      </c>
      <c r="C74" s="86">
        <v>6632.62</v>
      </c>
      <c r="D74" s="85" t="s">
        <v>4</v>
      </c>
      <c r="E74" s="86">
        <v>1</v>
      </c>
      <c r="F74" s="79"/>
    </row>
    <row r="75" spans="1:6" s="6" customFormat="1" outlineLevel="1" x14ac:dyDescent="0.25">
      <c r="A75" s="63" t="s">
        <v>234</v>
      </c>
      <c r="B75" s="85" t="s">
        <v>188</v>
      </c>
      <c r="C75" s="86">
        <v>27222.04</v>
      </c>
      <c r="D75" s="85" t="s">
        <v>4</v>
      </c>
      <c r="E75" s="86">
        <v>4</v>
      </c>
      <c r="F75" s="79"/>
    </row>
    <row r="76" spans="1:6" s="6" customFormat="1" outlineLevel="1" x14ac:dyDescent="0.25">
      <c r="A76" s="63" t="s">
        <v>235</v>
      </c>
      <c r="B76" s="85" t="s">
        <v>232</v>
      </c>
      <c r="C76" s="86">
        <v>2408.69</v>
      </c>
      <c r="D76" s="85" t="s">
        <v>5</v>
      </c>
      <c r="E76" s="89">
        <v>1</v>
      </c>
    </row>
    <row r="77" spans="1:6" s="6" customFormat="1" outlineLevel="1" x14ac:dyDescent="0.25">
      <c r="A77" s="63" t="s">
        <v>236</v>
      </c>
      <c r="B77" s="85" t="s">
        <v>135</v>
      </c>
      <c r="C77" s="86">
        <v>5127.8900000000003</v>
      </c>
      <c r="D77" s="85" t="s">
        <v>5</v>
      </c>
      <c r="E77" s="86">
        <v>1</v>
      </c>
      <c r="F77" s="79"/>
    </row>
    <row r="78" spans="1:6" s="6" customFormat="1" outlineLevel="1" x14ac:dyDescent="0.25">
      <c r="A78" s="63" t="s">
        <v>237</v>
      </c>
      <c r="B78" s="85" t="s">
        <v>197</v>
      </c>
      <c r="C78" s="86">
        <v>8440.77</v>
      </c>
      <c r="D78" s="85" t="s">
        <v>5</v>
      </c>
      <c r="E78" s="86">
        <v>3</v>
      </c>
      <c r="F78" s="79"/>
    </row>
    <row r="79" spans="1:6" s="6" customFormat="1" outlineLevel="1" x14ac:dyDescent="0.25">
      <c r="A79" s="63" t="s">
        <v>238</v>
      </c>
      <c r="B79" s="85" t="s">
        <v>137</v>
      </c>
      <c r="C79" s="86">
        <v>1720.22</v>
      </c>
      <c r="D79" s="85" t="s">
        <v>4</v>
      </c>
      <c r="E79" s="86">
        <v>0.5</v>
      </c>
      <c r="F79" s="79"/>
    </row>
    <row r="80" spans="1:6" s="6" customFormat="1" outlineLevel="1" x14ac:dyDescent="0.25">
      <c r="A80" s="63" t="s">
        <v>239</v>
      </c>
      <c r="B80" s="85" t="s">
        <v>120</v>
      </c>
      <c r="C80" s="86">
        <v>5894.82</v>
      </c>
      <c r="D80" s="85" t="s">
        <v>5</v>
      </c>
      <c r="E80" s="86">
        <v>2</v>
      </c>
      <c r="F80" s="79"/>
    </row>
    <row r="81" spans="1:6" s="6" customFormat="1" outlineLevel="1" x14ac:dyDescent="0.25">
      <c r="A81" s="63" t="s">
        <v>240</v>
      </c>
      <c r="B81" s="85" t="s">
        <v>121</v>
      </c>
      <c r="C81" s="86">
        <v>164528.54999999999</v>
      </c>
      <c r="D81" s="85" t="s">
        <v>4</v>
      </c>
      <c r="E81" s="86">
        <v>27</v>
      </c>
      <c r="F81" s="79"/>
    </row>
    <row r="82" spans="1:6" s="6" customFormat="1" outlineLevel="1" x14ac:dyDescent="0.25">
      <c r="A82" s="63" t="s">
        <v>241</v>
      </c>
      <c r="B82" s="55"/>
      <c r="C82" s="56"/>
      <c r="D82" s="57"/>
      <c r="E82" s="57"/>
    </row>
    <row r="83" spans="1:6" s="9" customFormat="1" ht="28.5" outlineLevel="2" x14ac:dyDescent="0.25">
      <c r="A83" s="67" t="s">
        <v>147</v>
      </c>
      <c r="B83" s="66" t="s">
        <v>58</v>
      </c>
      <c r="C83" s="29"/>
      <c r="D83" s="8"/>
      <c r="E83" s="8"/>
    </row>
    <row r="84" spans="1:6" s="9" customFormat="1" ht="28.5" outlineLevel="2" x14ac:dyDescent="0.25">
      <c r="A84" s="67" t="s">
        <v>148</v>
      </c>
      <c r="B84" s="66" t="s">
        <v>59</v>
      </c>
      <c r="C84" s="29"/>
      <c r="D84" s="8"/>
      <c r="E84" s="50"/>
    </row>
    <row r="85" spans="1:6" s="9" customFormat="1" outlineLevel="2" x14ac:dyDescent="0.25">
      <c r="A85" s="67" t="s">
        <v>149</v>
      </c>
      <c r="B85" s="66" t="s">
        <v>60</v>
      </c>
      <c r="C85" s="29"/>
      <c r="D85" s="8"/>
      <c r="E85" s="8"/>
    </row>
    <row r="86" spans="1:6" s="9" customFormat="1" ht="28.5" outlineLevel="2" x14ac:dyDescent="0.25">
      <c r="A86" s="67" t="s">
        <v>150</v>
      </c>
      <c r="B86" s="66" t="s">
        <v>61</v>
      </c>
      <c r="C86" s="29">
        <f>SUM(C87:C87)</f>
        <v>2853.74</v>
      </c>
      <c r="D86" s="8"/>
      <c r="E86" s="8"/>
    </row>
    <row r="87" spans="1:6" s="5" customFormat="1" x14ac:dyDescent="0.25">
      <c r="A87" s="44" t="s">
        <v>153</v>
      </c>
      <c r="B87" s="85" t="s">
        <v>167</v>
      </c>
      <c r="C87" s="86">
        <v>2853.74</v>
      </c>
      <c r="D87" s="85" t="s">
        <v>5</v>
      </c>
      <c r="E87" s="86">
        <v>2</v>
      </c>
    </row>
    <row r="88" spans="1:6" s="9" customFormat="1" ht="28.5" outlineLevel="2" x14ac:dyDescent="0.25">
      <c r="A88" s="40">
        <v>10</v>
      </c>
      <c r="B88" s="3" t="s">
        <v>62</v>
      </c>
      <c r="C88" s="29">
        <f>SUM(C89:C90)</f>
        <v>18871.71</v>
      </c>
      <c r="D88" s="8"/>
      <c r="E88" s="8"/>
    </row>
    <row r="89" spans="1:6" s="54" customFormat="1" x14ac:dyDescent="0.25">
      <c r="A89" s="52" t="s">
        <v>47</v>
      </c>
      <c r="B89" s="85" t="s">
        <v>131</v>
      </c>
      <c r="C89" s="86">
        <v>9676.83</v>
      </c>
      <c r="D89" s="85" t="s">
        <v>3</v>
      </c>
      <c r="E89" s="86">
        <v>29033.4</v>
      </c>
    </row>
    <row r="90" spans="1:6" s="54" customFormat="1" x14ac:dyDescent="0.25">
      <c r="A90" s="52" t="s">
        <v>69</v>
      </c>
      <c r="B90" s="85" t="s">
        <v>192</v>
      </c>
      <c r="C90" s="86">
        <v>9194.8799999999992</v>
      </c>
      <c r="D90" s="85" t="s">
        <v>3</v>
      </c>
      <c r="E90" s="86">
        <v>29033.4</v>
      </c>
    </row>
    <row r="91" spans="1:6" s="9" customFormat="1" ht="28.5" outlineLevel="2" x14ac:dyDescent="0.25">
      <c r="A91" s="40">
        <v>11</v>
      </c>
      <c r="B91" s="3" t="s">
        <v>63</v>
      </c>
      <c r="C91" s="29">
        <f>SUM(C92:C93)</f>
        <v>71613.78</v>
      </c>
      <c r="D91" s="8"/>
      <c r="E91" s="8"/>
    </row>
    <row r="92" spans="1:6" s="54" customFormat="1" x14ac:dyDescent="0.25">
      <c r="A92" s="52" t="s">
        <v>48</v>
      </c>
      <c r="B92" s="85" t="s">
        <v>130</v>
      </c>
      <c r="C92" s="86">
        <v>32903.550000000003</v>
      </c>
      <c r="D92" s="85" t="s">
        <v>3</v>
      </c>
      <c r="E92" s="86">
        <v>29033.4</v>
      </c>
    </row>
    <row r="93" spans="1:6" s="54" customFormat="1" x14ac:dyDescent="0.25">
      <c r="A93" s="52" t="s">
        <v>112</v>
      </c>
      <c r="B93" s="85" t="s">
        <v>189</v>
      </c>
      <c r="C93" s="86">
        <v>38710.230000000003</v>
      </c>
      <c r="D93" s="85" t="s">
        <v>3</v>
      </c>
      <c r="E93" s="86">
        <v>29033.4</v>
      </c>
    </row>
    <row r="94" spans="1:6" s="9" customFormat="1" ht="28.5" outlineLevel="2" x14ac:dyDescent="0.25">
      <c r="A94" s="40">
        <v>12</v>
      </c>
      <c r="B94" s="3" t="s">
        <v>64</v>
      </c>
      <c r="C94" s="29">
        <f>SUM(C95:C95)</f>
        <v>4404.05</v>
      </c>
      <c r="D94" s="8"/>
      <c r="E94" s="8"/>
    </row>
    <row r="95" spans="1:6" s="5" customFormat="1" x14ac:dyDescent="0.25">
      <c r="A95" s="44" t="s">
        <v>49</v>
      </c>
      <c r="B95" s="87" t="s">
        <v>163</v>
      </c>
      <c r="C95" s="88">
        <v>4404.05</v>
      </c>
      <c r="D95" s="87" t="s">
        <v>3</v>
      </c>
      <c r="E95" s="88">
        <v>1258.3</v>
      </c>
    </row>
    <row r="96" spans="1:6" s="9" customFormat="1" ht="42.75" outlineLevel="2" x14ac:dyDescent="0.25">
      <c r="A96" s="40">
        <v>13</v>
      </c>
      <c r="B96" s="3" t="s">
        <v>65</v>
      </c>
      <c r="C96" s="29">
        <f>SUM(C97:C120)</f>
        <v>1036188.0599999999</v>
      </c>
      <c r="D96" s="8"/>
      <c r="E96" s="8"/>
    </row>
    <row r="97" spans="1:6" s="54" customFormat="1" x14ac:dyDescent="0.25">
      <c r="A97" s="52" t="s">
        <v>50</v>
      </c>
      <c r="B97" s="87" t="s">
        <v>158</v>
      </c>
      <c r="C97" s="88">
        <v>13072.71</v>
      </c>
      <c r="D97" s="87" t="s">
        <v>6</v>
      </c>
      <c r="E97" s="88">
        <v>1</v>
      </c>
      <c r="F97" s="80"/>
    </row>
    <row r="98" spans="1:6" s="54" customFormat="1" x14ac:dyDescent="0.25">
      <c r="A98" s="52" t="s">
        <v>68</v>
      </c>
      <c r="B98" s="87" t="s">
        <v>159</v>
      </c>
      <c r="C98" s="88">
        <v>8319.7000000000007</v>
      </c>
      <c r="D98" s="87" t="s">
        <v>6</v>
      </c>
      <c r="E98" s="88">
        <v>1</v>
      </c>
      <c r="F98" s="80"/>
    </row>
    <row r="99" spans="1:6" s="54" customFormat="1" x14ac:dyDescent="0.25">
      <c r="A99" s="52" t="s">
        <v>154</v>
      </c>
      <c r="B99" s="87" t="s">
        <v>160</v>
      </c>
      <c r="C99" s="88">
        <v>10248.39</v>
      </c>
      <c r="D99" s="87" t="s">
        <v>6</v>
      </c>
      <c r="E99" s="88">
        <v>1</v>
      </c>
      <c r="F99" s="80"/>
    </row>
    <row r="100" spans="1:6" s="54" customFormat="1" x14ac:dyDescent="0.25">
      <c r="A100" s="52" t="s">
        <v>155</v>
      </c>
      <c r="B100" s="85" t="s">
        <v>164</v>
      </c>
      <c r="C100" s="86">
        <v>2657.14</v>
      </c>
      <c r="D100" s="85" t="s">
        <v>93</v>
      </c>
      <c r="E100" s="86">
        <v>1</v>
      </c>
      <c r="F100" s="80"/>
    </row>
    <row r="101" spans="1:6" s="54" customFormat="1" x14ac:dyDescent="0.25">
      <c r="A101" s="52" t="s">
        <v>202</v>
      </c>
      <c r="B101" s="85" t="s">
        <v>165</v>
      </c>
      <c r="C101" s="86">
        <v>12563.93</v>
      </c>
      <c r="D101" s="85" t="s">
        <v>6</v>
      </c>
      <c r="E101" s="86">
        <v>1</v>
      </c>
      <c r="F101" s="80"/>
    </row>
    <row r="102" spans="1:6" s="54" customFormat="1" x14ac:dyDescent="0.25">
      <c r="A102" s="52" t="s">
        <v>203</v>
      </c>
      <c r="B102" s="85" t="s">
        <v>166</v>
      </c>
      <c r="C102" s="86">
        <v>12262.82</v>
      </c>
      <c r="D102" s="85" t="s">
        <v>6</v>
      </c>
      <c r="E102" s="86">
        <v>1</v>
      </c>
      <c r="F102" s="80"/>
    </row>
    <row r="103" spans="1:6" s="54" customFormat="1" x14ac:dyDescent="0.25">
      <c r="A103" s="52" t="s">
        <v>204</v>
      </c>
      <c r="B103" s="85" t="s">
        <v>170</v>
      </c>
      <c r="C103" s="86">
        <v>93245.64</v>
      </c>
      <c r="D103" s="85" t="s">
        <v>6</v>
      </c>
      <c r="E103" s="86">
        <v>1</v>
      </c>
      <c r="F103" s="80"/>
    </row>
    <row r="104" spans="1:6" s="54" customFormat="1" x14ac:dyDescent="0.25">
      <c r="A104" s="52" t="s">
        <v>205</v>
      </c>
      <c r="B104" s="85" t="s">
        <v>125</v>
      </c>
      <c r="C104" s="86">
        <v>3126</v>
      </c>
      <c r="D104" s="85" t="s">
        <v>5</v>
      </c>
      <c r="E104" s="86">
        <v>1</v>
      </c>
      <c r="F104" s="80"/>
    </row>
    <row r="105" spans="1:6" s="54" customFormat="1" x14ac:dyDescent="0.25">
      <c r="A105" s="52" t="s">
        <v>206</v>
      </c>
      <c r="B105" s="85" t="s">
        <v>172</v>
      </c>
      <c r="C105" s="86">
        <v>111522.04</v>
      </c>
      <c r="D105" s="85" t="s">
        <v>173</v>
      </c>
      <c r="E105" s="86">
        <v>1</v>
      </c>
      <c r="F105" s="80"/>
    </row>
    <row r="106" spans="1:6" s="54" customFormat="1" x14ac:dyDescent="0.25">
      <c r="A106" s="52" t="s">
        <v>207</v>
      </c>
      <c r="B106" s="85" t="s">
        <v>174</v>
      </c>
      <c r="C106" s="86">
        <v>3813.75</v>
      </c>
      <c r="D106" s="85" t="s">
        <v>173</v>
      </c>
      <c r="E106" s="86">
        <v>1</v>
      </c>
      <c r="F106" s="80"/>
    </row>
    <row r="107" spans="1:6" s="54" customFormat="1" x14ac:dyDescent="0.25">
      <c r="A107" s="52" t="s">
        <v>208</v>
      </c>
      <c r="B107" s="85" t="s">
        <v>175</v>
      </c>
      <c r="C107" s="86">
        <v>11780</v>
      </c>
      <c r="D107" s="85" t="s">
        <v>173</v>
      </c>
      <c r="E107" s="86">
        <v>1</v>
      </c>
      <c r="F107" s="80"/>
    </row>
    <row r="108" spans="1:6" s="54" customFormat="1" x14ac:dyDescent="0.25">
      <c r="A108" s="52" t="s">
        <v>209</v>
      </c>
      <c r="B108" s="85" t="s">
        <v>176</v>
      </c>
      <c r="C108" s="86">
        <v>101580</v>
      </c>
      <c r="D108" s="85" t="s">
        <v>6</v>
      </c>
      <c r="E108" s="86">
        <v>1</v>
      </c>
      <c r="F108" s="80"/>
    </row>
    <row r="109" spans="1:6" s="54" customFormat="1" x14ac:dyDescent="0.25">
      <c r="A109" s="52" t="s">
        <v>210</v>
      </c>
      <c r="B109" s="85" t="s">
        <v>176</v>
      </c>
      <c r="C109" s="86">
        <v>83149.5</v>
      </c>
      <c r="D109" s="85" t="s">
        <v>6</v>
      </c>
      <c r="E109" s="86">
        <v>1</v>
      </c>
      <c r="F109" s="80"/>
    </row>
    <row r="110" spans="1:6" s="54" customFormat="1" x14ac:dyDescent="0.25">
      <c r="A110" s="52" t="s">
        <v>211</v>
      </c>
      <c r="B110" s="85" t="s">
        <v>177</v>
      </c>
      <c r="C110" s="86">
        <v>31915</v>
      </c>
      <c r="D110" s="85" t="s">
        <v>94</v>
      </c>
      <c r="E110" s="86">
        <v>1</v>
      </c>
      <c r="F110" s="80"/>
    </row>
    <row r="111" spans="1:6" s="54" customFormat="1" x14ac:dyDescent="0.25">
      <c r="A111" s="52" t="s">
        <v>212</v>
      </c>
      <c r="B111" s="85" t="s">
        <v>126</v>
      </c>
      <c r="C111" s="86">
        <v>484.86</v>
      </c>
      <c r="D111" s="85" t="s">
        <v>3</v>
      </c>
      <c r="E111" s="86">
        <v>29033.4</v>
      </c>
      <c r="F111" s="80"/>
    </row>
    <row r="112" spans="1:6" s="54" customFormat="1" x14ac:dyDescent="0.25">
      <c r="A112" s="52" t="s">
        <v>213</v>
      </c>
      <c r="B112" s="85" t="s">
        <v>180</v>
      </c>
      <c r="C112" s="86">
        <v>484.86</v>
      </c>
      <c r="D112" s="85" t="s">
        <v>3</v>
      </c>
      <c r="E112" s="86">
        <v>29033.4</v>
      </c>
      <c r="F112" s="80"/>
    </row>
    <row r="113" spans="1:6" s="54" customFormat="1" x14ac:dyDescent="0.25">
      <c r="A113" s="52" t="s">
        <v>214</v>
      </c>
      <c r="B113" s="85" t="s">
        <v>190</v>
      </c>
      <c r="C113" s="86">
        <v>135000</v>
      </c>
      <c r="D113" s="85" t="s">
        <v>94</v>
      </c>
      <c r="E113" s="86">
        <v>1</v>
      </c>
      <c r="F113" s="80"/>
    </row>
    <row r="114" spans="1:6" s="54" customFormat="1" x14ac:dyDescent="0.25">
      <c r="A114" s="52" t="s">
        <v>215</v>
      </c>
      <c r="B114" s="85" t="s">
        <v>195</v>
      </c>
      <c r="C114" s="86">
        <v>4080</v>
      </c>
      <c r="D114" s="85" t="s">
        <v>94</v>
      </c>
      <c r="E114" s="86">
        <v>1</v>
      </c>
      <c r="F114" s="80"/>
    </row>
    <row r="115" spans="1:6" s="54" customFormat="1" x14ac:dyDescent="0.25">
      <c r="A115" s="52" t="s">
        <v>217</v>
      </c>
      <c r="B115" s="85" t="s">
        <v>196</v>
      </c>
      <c r="C115" s="86">
        <v>145000</v>
      </c>
      <c r="D115" s="85" t="s">
        <v>94</v>
      </c>
      <c r="E115" s="86">
        <v>1</v>
      </c>
      <c r="F115" s="80"/>
    </row>
    <row r="116" spans="1:6" s="54" customFormat="1" x14ac:dyDescent="0.25">
      <c r="A116" s="52" t="s">
        <v>218</v>
      </c>
      <c r="B116" s="85" t="s">
        <v>198</v>
      </c>
      <c r="C116" s="86">
        <v>28333.39</v>
      </c>
      <c r="D116" s="85" t="s">
        <v>5</v>
      </c>
      <c r="E116" s="86">
        <v>17</v>
      </c>
      <c r="F116" s="80"/>
    </row>
    <row r="117" spans="1:6" s="54" customFormat="1" x14ac:dyDescent="0.25">
      <c r="A117" s="52" t="s">
        <v>219</v>
      </c>
      <c r="B117" s="85" t="s">
        <v>183</v>
      </c>
      <c r="C117" s="86">
        <v>11122.59</v>
      </c>
      <c r="D117" s="85" t="s">
        <v>6</v>
      </c>
      <c r="E117" s="86">
        <v>1</v>
      </c>
      <c r="F117" s="80"/>
    </row>
    <row r="118" spans="1:6" s="54" customFormat="1" x14ac:dyDescent="0.25">
      <c r="A118" s="52" t="s">
        <v>220</v>
      </c>
      <c r="B118" s="85" t="s">
        <v>133</v>
      </c>
      <c r="C118" s="86">
        <v>101857.86</v>
      </c>
      <c r="D118" s="85" t="s">
        <v>3</v>
      </c>
      <c r="E118" s="86">
        <v>29033.4</v>
      </c>
      <c r="F118" s="80"/>
    </row>
    <row r="119" spans="1:6" s="54" customFormat="1" x14ac:dyDescent="0.25">
      <c r="A119" s="52" t="s">
        <v>221</v>
      </c>
      <c r="B119" s="85" t="s">
        <v>142</v>
      </c>
      <c r="C119" s="86">
        <v>110567.88</v>
      </c>
      <c r="D119" s="85" t="s">
        <v>3</v>
      </c>
      <c r="E119" s="86">
        <v>29033.4</v>
      </c>
      <c r="F119" s="80"/>
    </row>
    <row r="120" spans="1:6" s="54" customFormat="1" x14ac:dyDescent="0.25">
      <c r="A120" s="52" t="s">
        <v>222</v>
      </c>
      <c r="B120" s="85"/>
      <c r="C120" s="86"/>
      <c r="D120" s="85"/>
      <c r="E120" s="86"/>
    </row>
    <row r="121" spans="1:6" s="9" customFormat="1" outlineLevel="2" x14ac:dyDescent="0.25">
      <c r="A121" s="45" t="s">
        <v>156</v>
      </c>
      <c r="B121" s="10" t="s">
        <v>66</v>
      </c>
      <c r="C121" s="30">
        <f>SUM(C122:C126)</f>
        <v>79769.69</v>
      </c>
      <c r="D121" s="21"/>
      <c r="E121" s="11"/>
    </row>
    <row r="122" spans="1:6" s="53" customFormat="1" ht="15" customHeight="1" outlineLevel="2" x14ac:dyDescent="0.25">
      <c r="A122" s="52" t="s">
        <v>51</v>
      </c>
      <c r="B122" s="85" t="s">
        <v>104</v>
      </c>
      <c r="C122" s="86">
        <v>442</v>
      </c>
      <c r="D122" s="85" t="s">
        <v>5</v>
      </c>
      <c r="E122" s="86">
        <v>1</v>
      </c>
      <c r="F122" s="78"/>
    </row>
    <row r="123" spans="1:6" s="53" customFormat="1" ht="15" customHeight="1" outlineLevel="2" x14ac:dyDescent="0.25">
      <c r="A123" s="52" t="s">
        <v>52</v>
      </c>
      <c r="B123" s="85" t="s">
        <v>103</v>
      </c>
      <c r="C123" s="86">
        <v>150</v>
      </c>
      <c r="D123" s="85" t="s">
        <v>5</v>
      </c>
      <c r="E123" s="86">
        <v>1</v>
      </c>
      <c r="F123" s="78"/>
    </row>
    <row r="124" spans="1:6" s="53" customFormat="1" ht="15" customHeight="1" outlineLevel="2" x14ac:dyDescent="0.25">
      <c r="A124" s="52" t="s">
        <v>53</v>
      </c>
      <c r="B124" s="85" t="s">
        <v>191</v>
      </c>
      <c r="C124" s="86">
        <v>5500</v>
      </c>
      <c r="D124" s="85" t="s">
        <v>5</v>
      </c>
      <c r="E124" s="86">
        <v>1</v>
      </c>
      <c r="F124" s="78"/>
    </row>
    <row r="125" spans="1:6" s="53" customFormat="1" ht="15" customHeight="1" outlineLevel="2" x14ac:dyDescent="0.25">
      <c r="A125" s="52" t="s">
        <v>67</v>
      </c>
      <c r="B125" s="58" t="s">
        <v>107</v>
      </c>
      <c r="C125" s="73">
        <f>E125*7.48</f>
        <v>8886.24</v>
      </c>
      <c r="D125" s="59" t="s">
        <v>9</v>
      </c>
      <c r="E125" s="72">
        <v>1188</v>
      </c>
    </row>
    <row r="126" spans="1:6" s="53" customFormat="1" ht="15" customHeight="1" outlineLevel="2" x14ac:dyDescent="0.25">
      <c r="A126" s="52" t="s">
        <v>92</v>
      </c>
      <c r="B126" s="60" t="s">
        <v>102</v>
      </c>
      <c r="C126" s="71">
        <v>64791.45</v>
      </c>
      <c r="D126" s="61" t="s">
        <v>2</v>
      </c>
      <c r="E126" s="62"/>
    </row>
    <row r="127" spans="1:6" s="9" customFormat="1" outlineLevel="2" x14ac:dyDescent="0.25">
      <c r="A127" s="47" t="s">
        <v>113</v>
      </c>
      <c r="B127" s="48" t="s">
        <v>18</v>
      </c>
      <c r="C127" s="74">
        <f>C23+C26+C29+C30+C39+C83+C84+C85+C86+C88+C91+C94+C96+C121</f>
        <v>2623111.86</v>
      </c>
      <c r="D127" s="49"/>
      <c r="E127" s="49"/>
    </row>
    <row r="128" spans="1:6" s="43" customFormat="1" outlineLevel="2" x14ac:dyDescent="0.25">
      <c r="A128" s="45" t="s">
        <v>151</v>
      </c>
      <c r="B128" s="41" t="s">
        <v>19</v>
      </c>
      <c r="C128" s="75">
        <f>C127*1.2</f>
        <v>3147734.2319999998</v>
      </c>
      <c r="D128" s="42" t="s">
        <v>2</v>
      </c>
      <c r="E128" s="42"/>
    </row>
    <row r="129" spans="1:5" s="9" customFormat="1" outlineLevel="2" x14ac:dyDescent="0.25">
      <c r="A129" s="38"/>
      <c r="B129" s="12"/>
      <c r="C129" s="31"/>
      <c r="D129" s="13"/>
      <c r="E129" s="13"/>
    </row>
    <row r="130" spans="1:5" x14ac:dyDescent="0.25">
      <c r="B130" s="1"/>
      <c r="C130" s="32"/>
      <c r="D130" s="22"/>
      <c r="E130" s="22"/>
    </row>
    <row r="131" spans="1:5" x14ac:dyDescent="0.25">
      <c r="B131" s="1"/>
      <c r="C131" s="22"/>
      <c r="D131" s="22"/>
      <c r="E131" s="22"/>
    </row>
    <row r="132" spans="1:5" s="9" customFormat="1" outlineLevel="2" x14ac:dyDescent="0.25">
      <c r="A132" s="38"/>
    </row>
    <row r="133" spans="1:5" x14ac:dyDescent="0.25">
      <c r="B133" s="1"/>
      <c r="C133" s="46"/>
      <c r="D133" s="1"/>
      <c r="E133" s="1"/>
    </row>
    <row r="134" spans="1:5" ht="16.5" customHeight="1" x14ac:dyDescent="0.25">
      <c r="B134" s="1"/>
      <c r="C134" s="81"/>
      <c r="D134" s="1"/>
      <c r="E134" s="1"/>
    </row>
    <row r="135" spans="1:5" x14ac:dyDescent="0.25">
      <c r="B135" s="14"/>
      <c r="C135" s="33"/>
      <c r="D135" s="15"/>
      <c r="E135" s="15"/>
    </row>
    <row r="136" spans="1:5" x14ac:dyDescent="0.25">
      <c r="B136" s="14"/>
      <c r="C136" s="33"/>
      <c r="D136" s="23"/>
      <c r="E136" s="15"/>
    </row>
  </sheetData>
  <mergeCells count="21">
    <mergeCell ref="A2:E2"/>
    <mergeCell ref="A3:E3"/>
    <mergeCell ref="A4:E4"/>
    <mergeCell ref="A7:E7"/>
    <mergeCell ref="B8:C8"/>
    <mergeCell ref="D8:E8"/>
    <mergeCell ref="D9:E9"/>
    <mergeCell ref="D10:E10"/>
    <mergeCell ref="D11:E11"/>
    <mergeCell ref="D12:E12"/>
    <mergeCell ref="B13:C13"/>
    <mergeCell ref="D13:E13"/>
    <mergeCell ref="D19:E19"/>
    <mergeCell ref="D20:E20"/>
    <mergeCell ref="A21:E21"/>
    <mergeCell ref="D14:E14"/>
    <mergeCell ref="D15:E15"/>
    <mergeCell ref="D16:E16"/>
    <mergeCell ref="D17:E17"/>
    <mergeCell ref="B18:C18"/>
    <mergeCell ref="D18:E18"/>
  </mergeCells>
  <pageMargins left="0.55118110236220474" right="0.23622047244094491" top="0.43307086614173229" bottom="0.23622047244094491" header="0.31496062992125984" footer="0.31496062992125984"/>
  <pageSetup paperSize="9" scale="8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 </vt:lpstr>
      <vt:lpstr>'2024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2025-03-31T07:38:31Z</dcterms:modified>
</cp:coreProperties>
</file>