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1" r:id="rId1"/>
  </sheets>
  <definedNames>
    <definedName name="_xlnm.Print_Area" localSheetId="0">'2024'!$A$1:$E$119</definedName>
  </definedNames>
  <calcPr calcId="144525"/>
</workbook>
</file>

<file path=xl/calcChain.xml><?xml version="1.0" encoding="utf-8"?>
<calcChain xmlns="http://schemas.openxmlformats.org/spreadsheetml/2006/main">
  <c r="C40" i="11" l="1"/>
  <c r="D16" i="11" l="1"/>
  <c r="C116" i="11" l="1"/>
  <c r="C115" i="11" l="1"/>
  <c r="C102" i="11"/>
  <c r="C95" i="11"/>
  <c r="D13" i="11"/>
  <c r="D9" i="11"/>
  <c r="D17" i="11" l="1"/>
  <c r="C23" i="11" l="1"/>
  <c r="C26" i="11" l="1"/>
  <c r="C30" i="11" l="1"/>
  <c r="C99" i="11" l="1"/>
  <c r="C104" i="11" l="1"/>
  <c r="C118" i="11" s="1"/>
  <c r="C119" i="11" s="1"/>
  <c r="D18" i="11" s="1"/>
  <c r="D19" i="11" l="1"/>
  <c r="D20" i="11"/>
</calcChain>
</file>

<file path=xl/sharedStrings.xml><?xml version="1.0" encoding="utf-8"?>
<sst xmlns="http://schemas.openxmlformats.org/spreadsheetml/2006/main" count="288" uniqueCount="216">
  <si>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</si>
  <si>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</si>
  <si>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</si>
  <si>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</si>
  <si>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</si>
  <si>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</si>
  <si>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</si>
  <si>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</si>
  <si>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</si>
  <si>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</si>
  <si>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</si>
  <si>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</si>
  <si>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</si>
  <si>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</si>
  <si>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</si>
  <si>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</si>
  <si>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</si>
  <si>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</si>
  <si>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</si>
  <si>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</si>
  <si>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</si>
  <si>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</si>
  <si>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</si>
  <si>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</si>
  <si>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</si>
  <si>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</si>
  <si>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</si>
  <si>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</si>
  <si>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</si>
  <si>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</si>
  <si>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</si>
  <si>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</si>
  <si>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</si>
  <si>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</si>
  <si>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</si>
  <si>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</si>
  <si>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</si>
  <si>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</si>
  <si>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</si>
  <si>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</si>
  <si>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</si>
  <si>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</si>
  <si>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</si>
  <si>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</si>
  <si>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</si>
  <si>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</si>
  <si>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</si>
  <si>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</si>
  <si>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</si>
  <si>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</si>
  <si>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</si>
  <si>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</si>
  <si>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</si>
  <si>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</si>
  <si>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</si>
  <si>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</si>
  <si>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</si>
  <si>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</si>
  <si>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</si>
  <si>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</si>
  <si>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</si>
  <si>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</si>
  <si>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</si>
  <si>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</si>
  <si>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</si>
  <si>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</si>
  <si>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</si>
  <si>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</si>
  <si>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</si>
  <si>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</si>
  <si>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</si>
  <si>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</si>
  <si>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г. Чита ул. Селенгинская, д.  19 а</t>
  </si>
  <si>
    <t>шт.</t>
  </si>
  <si>
    <t>дом</t>
  </si>
  <si>
    <t>м</t>
  </si>
  <si>
    <t>стояк</t>
  </si>
  <si>
    <t>узел</t>
  </si>
  <si>
    <t>Осмотр подвала</t>
  </si>
  <si>
    <t>Отключение отопления</t>
  </si>
  <si>
    <t>Очистка канализационной сети</t>
  </si>
  <si>
    <t>подъезд</t>
  </si>
  <si>
    <t>Регулировка теплоносителя</t>
  </si>
  <si>
    <t>1 стояк</t>
  </si>
  <si>
    <t>кол-во показаний</t>
  </si>
  <si>
    <t>Исполнение заявок не связанных с ремонтом</t>
  </si>
  <si>
    <t>Осмотр сантехнического оборудования</t>
  </si>
  <si>
    <t>Перезапуск (удаление воздуха) стояков отопления</t>
  </si>
  <si>
    <t>1 дом</t>
  </si>
  <si>
    <t>м3</t>
  </si>
  <si>
    <t xml:space="preserve">Содержание и текущий ремонт общего имущества МКД в т.ч. 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</si>
  <si>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</si>
  <si>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</si>
  <si>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</si>
  <si>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</si>
  <si>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</si>
  <si>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</si>
  <si>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</si>
  <si>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</si>
  <si>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</si>
  <si>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</si>
  <si>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</si>
  <si>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</si>
  <si>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</si>
  <si>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</si>
  <si>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</si>
  <si>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</si>
  <si>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</si>
  <si>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</si>
  <si>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</si>
  <si>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</si>
  <si>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</si>
  <si>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</si>
  <si>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</si>
  <si>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</si>
  <si>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9.1</t>
  </si>
  <si>
    <t>9.2</t>
  </si>
  <si>
    <t>13.3</t>
  </si>
  <si>
    <t>14</t>
  </si>
  <si>
    <t>15</t>
  </si>
  <si>
    <t>16</t>
  </si>
  <si>
    <t>Расходы по снятию показаний с ИПУ по электроэнергии</t>
  </si>
  <si>
    <t>за период: 01.01.2024-31.12.2024</t>
  </si>
  <si>
    <t>Площадь</t>
  </si>
  <si>
    <t>Переходящие остатки денежных средств на 01.01.2024</t>
  </si>
  <si>
    <t>Переходящие остатки денежных средств на 31.12.2024</t>
  </si>
  <si>
    <t xml:space="preserve">Остатки денежных средств  за 2024 г </t>
  </si>
  <si>
    <t>1.2</t>
  </si>
  <si>
    <t>4.5</t>
  </si>
  <si>
    <t>4.6</t>
  </si>
  <si>
    <t>4.7</t>
  </si>
  <si>
    <t>4.8</t>
  </si>
  <si>
    <t>Дебиторская задолженность  за 2024г</t>
  </si>
  <si>
    <t>11.2</t>
  </si>
  <si>
    <t>13.4</t>
  </si>
  <si>
    <t>4.9</t>
  </si>
  <si>
    <t>ЭЭ на ОДН сверх норматива за 2023 г.</t>
  </si>
  <si>
    <t>Восстановление подвального освещения Селенгинская д 19а</t>
  </si>
  <si>
    <t>Вскрытие штробы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</si>
  <si>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</si>
  <si>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</si>
  <si>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</si>
  <si>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Завоз песка с предварительной частичной очисткой</t>
  </si>
  <si>
    <t>Закрытие вентиляционного продуха в подвале</t>
  </si>
  <si>
    <t>Закрытие штробы кирпичем и монтажной пеной</t>
  </si>
  <si>
    <t>Замена аварийного участка трубы №8242 Селингинская 19а</t>
  </si>
  <si>
    <t>Замена водного крана д 20-25 мм</t>
  </si>
  <si>
    <t>Замена водосточной трубы д 100-150 мм (с автовышкой)</t>
  </si>
  <si>
    <t>Замена врезки</t>
  </si>
  <si>
    <t>Замена лампы накаливания</t>
  </si>
  <si>
    <t>Замена стояка ГВС Селенгинская д 19а кв. 22,25,28,31,34</t>
  </si>
  <si>
    <t>Замена стояка КНС д 110 мм Бабушкина, д.53, кв.24</t>
  </si>
  <si>
    <t>Замена тройника КНС ПП д 110</t>
  </si>
  <si>
    <t>Замена шарового металического крана д 15-32мм</t>
  </si>
  <si>
    <t>Крепление мелких конструктивных элементов</t>
  </si>
  <si>
    <t>Мелкий ремонт тамбурной двери (подгонка)</t>
  </si>
  <si>
    <t>Мелкий ремонт чердачной двери</t>
  </si>
  <si>
    <t>Навеска замка (краб)</t>
  </si>
  <si>
    <t>Навеска замка (навеской)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</si>
  <si>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</si>
  <si>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</si>
  <si>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Окраска ТУ и ВВП Селенгинская д 19а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</si>
  <si>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</si>
  <si>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</si>
  <si>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</si>
  <si>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подвал</t>
  </si>
  <si>
    <t>Осмотр подвала с выполненем мелкого ремонта</t>
  </si>
  <si>
    <t>Осмотр стояков, ХВС, ГВС, КНС, вентиляции с помощ видеоэдоскопа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</si>
  <si>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</si>
  <si>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</si>
  <si>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Откачка подвала (с использованием фек насоса)</t>
  </si>
  <si>
    <t>Очистка грязевика от грязи Селенгинская д 19</t>
  </si>
  <si>
    <t>Очистка фановых труб от наледи и изморози</t>
  </si>
  <si>
    <t>Подкл. пит авт. Селенгинская 19а</t>
  </si>
  <si>
    <t>Прочистка сетей КНС с прим гидр маш Селенгинская д 19а</t>
  </si>
  <si>
    <t>Ревизия и ремонт ВРУ  Селенгинская 19а</t>
  </si>
  <si>
    <t>Регулировка доводчика</t>
  </si>
  <si>
    <t>Ремонт ТУ Селенгинская д 19 а</t>
  </si>
  <si>
    <t>Ремонт детской площадки, демонтаж старых элементов Селенгинская д 19а</t>
  </si>
  <si>
    <t>Ремонт карусели Селенгинская д 19а</t>
  </si>
  <si>
    <t>Ремонт труб КНС д 110</t>
  </si>
  <si>
    <t>Ремонт участка стояка КНС Селенгинская, д.19а, п.2</t>
  </si>
  <si>
    <t>Участок</t>
  </si>
  <si>
    <t>Сварочные работы (без стоимости материала)</t>
  </si>
  <si>
    <t>Смена труб ХВС ГВС д 20-25 армированная</t>
  </si>
  <si>
    <t>Смена труб ХВС ГВС д 32 армированная</t>
  </si>
  <si>
    <t>Содержание ДРС 1,2 кв.2024 г.,К=0,8;0,85;0,9;1</t>
  </si>
  <si>
    <t>Содержание ДРС 3,4 кв.2024 г.К=0,8;0,85;0,9;1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</si>
  <si>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</si>
  <si>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</si>
  <si>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</si>
  <si>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</si>
  <si>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</si>
  <si>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</si>
  <si>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доводчика на металическую(деревянную) дверь</t>
  </si>
  <si>
    <t>Установка сничек</t>
  </si>
  <si>
    <t>Установка шарниров на тамбурную дверь</t>
  </si>
  <si>
    <t>Устранение свищей в трубах газосваркой до 159</t>
  </si>
  <si>
    <t>Утепление двери в подвал, утепление продухов Селенгинская д 19 а</t>
  </si>
  <si>
    <t>Формовочная обрезка дерева с использованием лестницы</t>
  </si>
  <si>
    <t>Хол.вода потр.при сод.общ.имущ.МКД, 3,4 кв.2024,1-5 эт.,К=0,8</t>
  </si>
  <si>
    <t>Хол.вода потр.при сод.общ.имущ.МКД,1,2 кв.2024 г,1-5 эт,К=0,8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</si>
  <si>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</si>
  <si>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</si>
  <si>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замена участка трубы КНС ПП д 110</t>
  </si>
  <si>
    <t>Заделка штробы Селенгинская д 19а п2</t>
  </si>
  <si>
    <t>13.5</t>
  </si>
  <si>
    <t>13.6</t>
  </si>
  <si>
    <t>13.7</t>
  </si>
  <si>
    <t>13.8</t>
  </si>
  <si>
    <t>Остекленение оконных рам в местах общего пользования</t>
  </si>
  <si>
    <t>13.9</t>
  </si>
  <si>
    <t>5.49</t>
  </si>
  <si>
    <t>5.50</t>
  </si>
  <si>
    <t>5.51</t>
  </si>
  <si>
    <t>13.10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</si>
</sst>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96">
    <xf numFmtId="0" fontId="0" fillId="0" borderId="0" xfId="0"/>
    <xf numFmtId="0" fontId="34" fillId="0" borderId="0" xfId="4" applyFont="1" applyFill="1" applyAlignment="1">
      <alignment horizontal="center" wrapText="1"/>
    </xf>
    <xf numFmtId="0" fontId="39" fillId="0" borderId="2" xfId="1" applyFont="1" applyFill="1" applyBorder="1" applyAlignment="1">
      <alignment horizontal="center" vertical="center" wrapText="1"/>
    </xf>
    <xf numFmtId="2" fontId="34" fillId="0" borderId="0" xfId="4" applyNumberFormat="1" applyFont="1" applyFill="1" applyAlignment="1">
      <alignment horizontal="center" wrapText="1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0" fontId="34" fillId="0" borderId="0" xfId="4" applyFont="1" applyFill="1"/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4" fontId="34" fillId="0" borderId="0" xfId="4" applyNumberFormat="1" applyFont="1" applyFill="1" applyAlignment="1">
      <alignment horizontal="center" wrapText="1"/>
    </xf>
    <xf numFmtId="4" fontId="40" fillId="0" borderId="0" xfId="1" applyNumberFormat="1" applyFont="1" applyFill="1" applyBorder="1" applyAlignment="1">
      <alignment vertical="center" wrapText="1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0" fontId="37" fillId="0" borderId="2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4" fillId="0" borderId="2" xfId="64" applyFont="1" applyFill="1" applyBorder="1" applyAlignment="1">
      <alignment horizontal="center" vertical="center" wrapText="1"/>
    </xf>
    <xf numFmtId="4" fontId="39" fillId="0" borderId="2" xfId="65" applyNumberFormat="1" applyFont="1" applyFill="1" applyBorder="1" applyAlignment="1">
      <alignment horizontal="center" vertical="center" wrapText="1"/>
    </xf>
    <xf numFmtId="0" fontId="35" fillId="0" borderId="2" xfId="64" applyFont="1" applyBorder="1" applyAlignment="1">
      <alignment horizontal="right" vertical="center"/>
    </xf>
    <xf numFmtId="164" fontId="39" fillId="0" borderId="2" xfId="65" applyFont="1" applyFill="1" applyBorder="1" applyAlignment="1">
      <alignment horizontal="right" vertical="center" wrapText="1"/>
    </xf>
    <xf numFmtId="0" fontId="35" fillId="4" borderId="2" xfId="64" applyFont="1" applyFill="1" applyBorder="1" applyAlignment="1">
      <alignment horizontal="center" vertical="center" wrapText="1"/>
    </xf>
    <xf numFmtId="0" fontId="35" fillId="4" borderId="2" xfId="64" applyFont="1" applyFill="1" applyBorder="1" applyAlignment="1">
      <alignment horizontal="left" vertical="top" wrapText="1"/>
    </xf>
    <xf numFmtId="4" fontId="35" fillId="4" borderId="2" xfId="65" applyNumberFormat="1" applyFont="1" applyFill="1" applyBorder="1" applyAlignment="1">
      <alignment horizontal="right" vertical="center" wrapText="1"/>
    </xf>
    <xf numFmtId="164" fontId="34" fillId="4" borderId="2" xfId="65" applyFont="1" applyFill="1" applyBorder="1" applyAlignment="1">
      <alignment horizontal="right" vertical="center" wrapText="1"/>
    </xf>
    <xf numFmtId="164" fontId="37" fillId="4" borderId="2" xfId="65" applyFont="1" applyFill="1" applyBorder="1" applyAlignment="1">
      <alignment horizontal="right" vertical="center" wrapText="1"/>
    </xf>
    <xf numFmtId="4" fontId="35" fillId="4" borderId="2" xfId="65" applyNumberFormat="1" applyFont="1" applyFill="1" applyBorder="1" applyAlignment="1">
      <alignment horizontal="right"/>
    </xf>
    <xf numFmtId="164" fontId="34" fillId="4" borderId="2" xfId="65" applyFont="1" applyFill="1" applyBorder="1" applyAlignment="1">
      <alignment horizontal="right"/>
    </xf>
    <xf numFmtId="0" fontId="35" fillId="4" borderId="2" xfId="64" applyFont="1" applyFill="1" applyBorder="1" applyAlignment="1">
      <alignment horizontal="center" vertical="center"/>
    </xf>
    <xf numFmtId="4" fontId="35" fillId="4" borderId="2" xfId="65" applyNumberFormat="1" applyFont="1" applyFill="1" applyBorder="1" applyAlignment="1">
      <alignment horizontal="right" vertical="center"/>
    </xf>
    <xf numFmtId="164" fontId="34" fillId="4" borderId="2" xfId="65" applyFont="1" applyFill="1" applyBorder="1" applyAlignment="1">
      <alignment horizontal="right" vertical="center"/>
    </xf>
    <xf numFmtId="49" fontId="34" fillId="0" borderId="2" xfId="64" applyNumberFormat="1" applyFont="1" applyFill="1" applyBorder="1" applyAlignment="1">
      <alignment horizontal="center" vertical="center"/>
    </xf>
    <xf numFmtId="164" fontId="34" fillId="4" borderId="2" xfId="65" applyFont="1" applyFill="1" applyBorder="1" applyAlignment="1">
      <alignment vertical="center"/>
    </xf>
    <xf numFmtId="49" fontId="34" fillId="0" borderId="2" xfId="64" applyNumberFormat="1" applyFont="1" applyBorder="1" applyAlignment="1">
      <alignment horizontal="center" vertical="center"/>
    </xf>
    <xf numFmtId="49" fontId="35" fillId="4" borderId="2" xfId="64" applyNumberFormat="1" applyFont="1" applyFill="1" applyBorder="1" applyAlignment="1">
      <alignment horizontal="center" vertical="center"/>
    </xf>
    <xf numFmtId="0" fontId="38" fillId="4" borderId="2" xfId="64" applyFont="1" applyFill="1" applyBorder="1" applyAlignment="1">
      <alignment horizontal="left" vertical="top" wrapText="1"/>
    </xf>
    <xf numFmtId="4" fontId="38" fillId="4" borderId="2" xfId="65" applyNumberFormat="1" applyFont="1" applyFill="1" applyBorder="1" applyAlignment="1">
      <alignment horizontal="right" vertical="center"/>
    </xf>
    <xf numFmtId="164" fontId="37" fillId="4" borderId="2" xfId="65" applyFont="1" applyFill="1" applyBorder="1" applyAlignment="1">
      <alignment horizontal="right" vertical="center"/>
    </xf>
    <xf numFmtId="43" fontId="37" fillId="0" borderId="2" xfId="62" applyFont="1" applyFill="1" applyBorder="1" applyAlignment="1">
      <alignment horizontal="center" vertical="center" wrapText="1"/>
    </xf>
    <xf numFmtId="43" fontId="34" fillId="0" borderId="2" xfId="62" applyFont="1" applyFill="1" applyBorder="1" applyAlignment="1">
      <alignment vertical="center" wrapText="1"/>
    </xf>
    <xf numFmtId="0" fontId="35" fillId="0" borderId="2" xfId="64" applyFont="1" applyFill="1" applyBorder="1" applyAlignment="1">
      <alignment horizontal="left" vertical="top" wrapText="1"/>
    </xf>
    <xf numFmtId="164" fontId="34" fillId="0" borderId="2" xfId="65" applyFont="1" applyFill="1" applyBorder="1" applyAlignment="1">
      <alignment horizontal="right" vertical="center"/>
    </xf>
    <xf numFmtId="49" fontId="35" fillId="4" borderId="2" xfId="64" applyNumberFormat="1" applyFont="1" applyFill="1" applyBorder="1" applyAlignment="1">
      <alignment horizontal="left" vertical="top" wrapText="1"/>
    </xf>
    <xf numFmtId="49" fontId="34" fillId="4" borderId="2" xfId="65" applyNumberFormat="1" applyFont="1" applyFill="1" applyBorder="1" applyAlignment="1">
      <alignment horizontal="right" vertical="center"/>
    </xf>
    <xf numFmtId="49" fontId="34" fillId="0" borderId="2" xfId="0" applyNumberFormat="1" applyFont="1" applyFill="1" applyBorder="1"/>
    <xf numFmtId="165" fontId="34" fillId="0" borderId="2" xfId="0" applyNumberFormat="1" applyFont="1" applyFill="1" applyBorder="1"/>
    <xf numFmtId="165" fontId="34" fillId="0" borderId="2" xfId="0" applyNumberFormat="1" applyFont="1" applyBorder="1"/>
    <xf numFmtId="164" fontId="34" fillId="0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4" fillId="0" borderId="0" xfId="4" applyFont="1" applyFill="1" applyAlignment="1">
      <alignment horizontal="right" vertical="top" wrapText="1"/>
    </xf>
    <xf numFmtId="49" fontId="34" fillId="0" borderId="2" xfId="0" applyNumberFormat="1" applyFont="1" applyBorder="1" applyAlignment="1">
      <alignment horizontal="center" vertical="center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3" fontId="37" fillId="5" borderId="2" xfId="62" applyFont="1" applyFill="1" applyBorder="1" applyAlignment="1">
      <alignment vertical="center"/>
    </xf>
    <xf numFmtId="49" fontId="34" fillId="5" borderId="2" xfId="0" applyNumberFormat="1" applyFont="1" applyFill="1" applyBorder="1" applyAlignment="1">
      <alignment horizontal="left" vertical="top" wrapText="1"/>
    </xf>
    <xf numFmtId="4" fontId="34" fillId="5" borderId="2" xfId="0" applyNumberFormat="1" applyFont="1" applyFill="1" applyBorder="1" applyAlignment="1">
      <alignment horizontal="right"/>
    </xf>
    <xf numFmtId="49" fontId="34" fillId="5" borderId="2" xfId="0" applyNumberFormat="1" applyFont="1" applyFill="1" applyBorder="1" applyAlignment="1">
      <alignment horizontal="right"/>
    </xf>
    <xf numFmtId="165" fontId="34" fillId="5" borderId="2" xfId="4" applyNumberFormat="1" applyFont="1" applyFill="1" applyBorder="1" applyAlignment="1">
      <alignment horizontal="right"/>
    </xf>
    <xf numFmtId="4" fontId="34" fillId="5" borderId="0" xfId="5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5" fillId="5" borderId="2" xfId="65" applyNumberFormat="1" applyFont="1" applyFill="1" applyBorder="1" applyAlignment="1">
      <alignment horizontal="right" vertical="center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0" fontId="35" fillId="0" borderId="3" xfId="63" applyFont="1" applyFill="1" applyBorder="1" applyAlignment="1">
      <alignment horizontal="center" vertical="center" wrapText="1"/>
    </xf>
    <xf numFmtId="0" fontId="35" fillId="0" borderId="4" xfId="63" applyFont="1" applyFill="1" applyBorder="1" applyAlignment="1">
      <alignment horizontal="center" vertical="center" wrapText="1"/>
    </xf>
    <xf numFmtId="0" fontId="35" fillId="0" borderId="5" xfId="63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left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</cellXfs>
  <cellStyles count="68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0 2" xfId="66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4"/>
    <cellStyle name="Обычный 3 3" xfId="63"/>
    <cellStyle name="Обычный 30" xfId="56"/>
    <cellStyle name="Обычный 31" xfId="58"/>
    <cellStyle name="Обычный 32" xfId="60"/>
    <cellStyle name="Обычный 33" xfId="67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" xfId="62" builtinId="3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 2" xfId="6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9"/>
  <sheetViews>
    <sheetView tabSelected="1" topLeftCell="A4" zoomScaleNormal="100" workbookViewId="0">
      <selection activeCell="F2" sqref="F1:F1048576"/>
    </sheetView>
  </sheetViews>
  <sheetFormatPr defaultRowHeight="15" outlineLevelRow="2" x14ac:dyDescent="0.25"/>
  <cols>
    <col min="1" max="1" width="9.140625" style="14"/>
    <col min="2" max="2" width="68.140625" style="8" customWidth="1"/>
    <col min="3" max="3" width="14.7109375" style="13" customWidth="1"/>
    <col min="4" max="4" width="9.140625" style="9" customWidth="1"/>
    <col min="5" max="5" width="12.7109375" style="9" customWidth="1"/>
    <col min="6" max="6" width="17.28515625" style="17" customWidth="1"/>
    <col min="7" max="16384" width="9.140625" style="1"/>
  </cols>
  <sheetData>
    <row r="2" spans="1:7" ht="15.75" customHeight="1" x14ac:dyDescent="0.25">
      <c r="A2" s="71" t="s">
        <v>4</v>
      </c>
      <c r="B2" s="71"/>
      <c r="C2" s="71"/>
      <c r="D2" s="71"/>
      <c r="E2" s="71"/>
    </row>
    <row r="3" spans="1:7" ht="15" customHeight="1" x14ac:dyDescent="0.25">
      <c r="A3" s="71" t="s">
        <v>72</v>
      </c>
      <c r="B3" s="71"/>
      <c r="C3" s="71"/>
      <c r="D3" s="71"/>
      <c r="E3" s="71"/>
    </row>
    <row r="4" spans="1:7" ht="17.25" customHeight="1" x14ac:dyDescent="0.25">
      <c r="A4" s="72" t="s">
        <v>122</v>
      </c>
      <c r="B4" s="72"/>
      <c r="C4" s="72"/>
      <c r="D4" s="72"/>
      <c r="E4" s="72"/>
    </row>
    <row r="5" spans="1:7" ht="17.25" customHeight="1" x14ac:dyDescent="0.25">
      <c r="A5" s="55"/>
      <c r="B5" s="55"/>
      <c r="C5" s="55"/>
      <c r="D5" s="55"/>
      <c r="E5" s="55"/>
    </row>
    <row r="6" spans="1:7" x14ac:dyDescent="0.25">
      <c r="B6" s="57" t="s">
        <v>123</v>
      </c>
      <c r="C6" s="67">
        <v>3982.8</v>
      </c>
      <c r="D6" s="9" t="s">
        <v>3</v>
      </c>
    </row>
    <row r="7" spans="1:7" ht="39" customHeight="1" x14ac:dyDescent="0.25">
      <c r="A7" s="73" t="s">
        <v>5</v>
      </c>
      <c r="B7" s="74"/>
      <c r="C7" s="74"/>
      <c r="D7" s="74"/>
      <c r="E7" s="75"/>
    </row>
    <row r="8" spans="1:7" x14ac:dyDescent="0.25">
      <c r="A8" s="59">
        <v>1</v>
      </c>
      <c r="B8" s="76" t="s">
        <v>124</v>
      </c>
      <c r="C8" s="77"/>
      <c r="D8" s="78">
        <v>242905.74</v>
      </c>
      <c r="E8" s="79"/>
    </row>
    <row r="9" spans="1:7" ht="30" x14ac:dyDescent="0.25">
      <c r="A9" s="15">
        <v>2</v>
      </c>
      <c r="B9" s="56" t="s">
        <v>6</v>
      </c>
      <c r="C9" s="11"/>
      <c r="D9" s="80">
        <f>D10+D11+D12</f>
        <v>1504772.3699999999</v>
      </c>
      <c r="E9" s="80"/>
      <c r="F9" s="18"/>
      <c r="G9" s="18"/>
    </row>
    <row r="10" spans="1:7" x14ac:dyDescent="0.25">
      <c r="A10" s="16" t="s">
        <v>13</v>
      </c>
      <c r="B10" s="10" t="s">
        <v>14</v>
      </c>
      <c r="C10" s="12"/>
      <c r="D10" s="81">
        <v>1376703.66</v>
      </c>
      <c r="E10" s="82"/>
    </row>
    <row r="11" spans="1:7" x14ac:dyDescent="0.25">
      <c r="A11" s="16" t="s">
        <v>15</v>
      </c>
      <c r="B11" s="10" t="s">
        <v>12</v>
      </c>
      <c r="C11" s="12"/>
      <c r="D11" s="81">
        <v>112549.91</v>
      </c>
      <c r="E11" s="82"/>
    </row>
    <row r="12" spans="1:7" x14ac:dyDescent="0.25">
      <c r="A12" s="16" t="s">
        <v>16</v>
      </c>
      <c r="B12" s="10" t="s">
        <v>7</v>
      </c>
      <c r="C12" s="12"/>
      <c r="D12" s="81">
        <v>15518.8</v>
      </c>
      <c r="E12" s="82"/>
    </row>
    <row r="13" spans="1:7" ht="30.75" customHeight="1" x14ac:dyDescent="0.25">
      <c r="A13" s="15">
        <v>3</v>
      </c>
      <c r="B13" s="83" t="s">
        <v>21</v>
      </c>
      <c r="C13" s="83"/>
      <c r="D13" s="84">
        <f>D14+D15+D16</f>
        <v>1516842.97</v>
      </c>
      <c r="E13" s="85"/>
    </row>
    <row r="14" spans="1:7" x14ac:dyDescent="0.25">
      <c r="A14" s="16" t="s">
        <v>17</v>
      </c>
      <c r="B14" s="10" t="s">
        <v>14</v>
      </c>
      <c r="C14" s="12"/>
      <c r="D14" s="81">
        <v>1388774.26</v>
      </c>
      <c r="E14" s="82"/>
    </row>
    <row r="15" spans="1:7" x14ac:dyDescent="0.25">
      <c r="A15" s="16" t="s">
        <v>18</v>
      </c>
      <c r="B15" s="10" t="s">
        <v>12</v>
      </c>
      <c r="C15" s="12"/>
      <c r="D15" s="81">
        <v>112549.91</v>
      </c>
      <c r="E15" s="82"/>
    </row>
    <row r="16" spans="1:7" x14ac:dyDescent="0.25">
      <c r="A16" s="16" t="s">
        <v>19</v>
      </c>
      <c r="B16" s="10" t="s">
        <v>7</v>
      </c>
      <c r="C16" s="12"/>
      <c r="D16" s="81">
        <f>D12</f>
        <v>15518.8</v>
      </c>
      <c r="E16" s="82"/>
    </row>
    <row r="17" spans="1:8" x14ac:dyDescent="0.25">
      <c r="A17" s="16">
        <v>4</v>
      </c>
      <c r="B17" s="10" t="s">
        <v>132</v>
      </c>
      <c r="C17" s="12"/>
      <c r="D17" s="86">
        <f>D9-D13</f>
        <v>-12070.600000000093</v>
      </c>
      <c r="E17" s="87"/>
    </row>
    <row r="18" spans="1:8" ht="30" customHeight="1" x14ac:dyDescent="0.25">
      <c r="A18" s="15">
        <v>5</v>
      </c>
      <c r="B18" s="92" t="s">
        <v>22</v>
      </c>
      <c r="C18" s="93"/>
      <c r="D18" s="94">
        <f>C119</f>
        <v>1709310.4200000002</v>
      </c>
      <c r="E18" s="95"/>
    </row>
    <row r="19" spans="1:8" x14ac:dyDescent="0.25">
      <c r="A19" s="16">
        <v>6</v>
      </c>
      <c r="B19" s="10" t="s">
        <v>126</v>
      </c>
      <c r="C19" s="12"/>
      <c r="D19" s="86">
        <f>D9-D18</f>
        <v>-204538.05000000028</v>
      </c>
      <c r="E19" s="87"/>
    </row>
    <row r="20" spans="1:8" x14ac:dyDescent="0.25">
      <c r="A20" s="59">
        <v>7</v>
      </c>
      <c r="B20" s="60" t="s">
        <v>125</v>
      </c>
      <c r="C20" s="61"/>
      <c r="D20" s="78">
        <f>D8+D9-D18</f>
        <v>38367.689999999711</v>
      </c>
      <c r="E20" s="79"/>
    </row>
    <row r="21" spans="1:8" ht="42" customHeight="1" x14ac:dyDescent="0.25">
      <c r="A21" s="88" t="s">
        <v>90</v>
      </c>
      <c r="B21" s="89"/>
      <c r="C21" s="89"/>
      <c r="D21" s="89"/>
      <c r="E21" s="90"/>
    </row>
    <row r="22" spans="1:8" ht="73.5" customHeight="1" x14ac:dyDescent="0.25">
      <c r="A22" s="25" t="s">
        <v>20</v>
      </c>
      <c r="B22" s="2" t="s">
        <v>0</v>
      </c>
      <c r="C22" s="26" t="s">
        <v>8</v>
      </c>
      <c r="D22" s="27" t="s">
        <v>9</v>
      </c>
      <c r="E22" s="28" t="s">
        <v>1</v>
      </c>
    </row>
    <row r="23" spans="1:8" x14ac:dyDescent="0.25">
      <c r="A23" s="29">
        <v>1</v>
      </c>
      <c r="B23" s="30" t="s">
        <v>44</v>
      </c>
      <c r="C23" s="31">
        <f>C24+C25</f>
        <v>258897.93</v>
      </c>
      <c r="D23" s="32"/>
      <c r="E23" s="32"/>
    </row>
    <row r="24" spans="1:8" s="5" customFormat="1" x14ac:dyDescent="0.25">
      <c r="A24" s="58" t="s">
        <v>23</v>
      </c>
      <c r="B24" s="68" t="s">
        <v>192</v>
      </c>
      <c r="C24" s="69">
        <v>119484</v>
      </c>
      <c r="D24" s="68" t="s">
        <v>3</v>
      </c>
      <c r="E24" s="69">
        <v>23896.799999999999</v>
      </c>
      <c r="F24" s="19"/>
      <c r="G24" s="4"/>
      <c r="H24" s="4"/>
    </row>
    <row r="25" spans="1:8" s="5" customFormat="1" x14ac:dyDescent="0.25">
      <c r="A25" s="58" t="s">
        <v>127</v>
      </c>
      <c r="B25" s="68" t="s">
        <v>193</v>
      </c>
      <c r="C25" s="69">
        <v>139413.93</v>
      </c>
      <c r="D25" s="68" t="s">
        <v>3</v>
      </c>
      <c r="E25" s="69">
        <v>23896.799999999999</v>
      </c>
      <c r="F25" s="19"/>
      <c r="G25" s="4"/>
      <c r="H25" s="4"/>
    </row>
    <row r="26" spans="1:8" s="6" customFormat="1" ht="28.5" x14ac:dyDescent="0.25">
      <c r="A26" s="29">
        <v>2</v>
      </c>
      <c r="B26" s="30" t="s">
        <v>45</v>
      </c>
      <c r="C26" s="31">
        <f>C27+C28</f>
        <v>127451.16</v>
      </c>
      <c r="D26" s="32"/>
      <c r="E26" s="32"/>
      <c r="F26" s="20"/>
    </row>
    <row r="27" spans="1:8" s="5" customFormat="1" x14ac:dyDescent="0.25">
      <c r="A27" s="58" t="s">
        <v>13</v>
      </c>
      <c r="B27" s="68" t="s">
        <v>188</v>
      </c>
      <c r="C27" s="69">
        <v>57751.38</v>
      </c>
      <c r="D27" s="68" t="s">
        <v>3</v>
      </c>
      <c r="E27" s="69">
        <v>23896.799999999999</v>
      </c>
      <c r="F27" s="19"/>
      <c r="G27" s="4"/>
      <c r="H27" s="4"/>
    </row>
    <row r="28" spans="1:8" s="5" customFormat="1" x14ac:dyDescent="0.25">
      <c r="A28" s="58" t="s">
        <v>15</v>
      </c>
      <c r="B28" s="68" t="s">
        <v>189</v>
      </c>
      <c r="C28" s="69">
        <v>69699.78</v>
      </c>
      <c r="D28" s="68" t="s">
        <v>3</v>
      </c>
      <c r="E28" s="69">
        <v>23896.799999999999</v>
      </c>
      <c r="F28" s="19"/>
      <c r="G28" s="4"/>
      <c r="H28" s="4"/>
    </row>
    <row r="29" spans="1:8" s="6" customFormat="1" x14ac:dyDescent="0.25">
      <c r="A29" s="29">
        <v>3</v>
      </c>
      <c r="B29" s="30" t="s">
        <v>46</v>
      </c>
      <c r="C29" s="31"/>
      <c r="D29" s="33"/>
      <c r="E29" s="32"/>
      <c r="F29" s="20"/>
    </row>
    <row r="30" spans="1:8" s="6" customFormat="1" ht="28.5" x14ac:dyDescent="0.25">
      <c r="A30" s="29">
        <v>4</v>
      </c>
      <c r="B30" s="30" t="s">
        <v>47</v>
      </c>
      <c r="C30" s="31">
        <f>SUM(C31:C39)</f>
        <v>55243.710000000006</v>
      </c>
      <c r="D30" s="32"/>
      <c r="E30" s="32"/>
      <c r="F30" s="20"/>
    </row>
    <row r="31" spans="1:8" s="5" customFormat="1" x14ac:dyDescent="0.25">
      <c r="A31" s="58" t="s">
        <v>24</v>
      </c>
      <c r="B31" s="68" t="s">
        <v>139</v>
      </c>
      <c r="C31" s="69">
        <v>3584.52</v>
      </c>
      <c r="D31" s="68" t="s">
        <v>3</v>
      </c>
      <c r="E31" s="69">
        <v>23896.799999999999</v>
      </c>
      <c r="F31" s="19"/>
      <c r="G31" s="4"/>
      <c r="H31" s="4"/>
    </row>
    <row r="32" spans="1:8" s="5" customFormat="1" x14ac:dyDescent="0.25">
      <c r="A32" s="58" t="s">
        <v>25</v>
      </c>
      <c r="B32" s="68" t="s">
        <v>140</v>
      </c>
      <c r="C32" s="69">
        <v>2987.1</v>
      </c>
      <c r="D32" s="68" t="s">
        <v>3</v>
      </c>
      <c r="E32" s="69">
        <v>23896.799999999999</v>
      </c>
      <c r="F32" s="19"/>
      <c r="G32" s="4"/>
      <c r="H32" s="4"/>
    </row>
    <row r="33" spans="1:8" s="5" customFormat="1" x14ac:dyDescent="0.25">
      <c r="A33" s="58" t="s">
        <v>26</v>
      </c>
      <c r="B33" s="68" t="s">
        <v>168</v>
      </c>
      <c r="C33" s="69">
        <v>1593.92</v>
      </c>
      <c r="D33" s="68" t="s">
        <v>3</v>
      </c>
      <c r="E33" s="69">
        <v>23896.799999999999</v>
      </c>
      <c r="F33" s="19"/>
      <c r="G33" s="4"/>
      <c r="H33" s="4"/>
    </row>
    <row r="34" spans="1:8" s="5" customFormat="1" x14ac:dyDescent="0.25">
      <c r="A34" s="58" t="s">
        <v>27</v>
      </c>
      <c r="B34" s="68" t="s">
        <v>169</v>
      </c>
      <c r="C34" s="69">
        <v>1792.26</v>
      </c>
      <c r="D34" s="68" t="s">
        <v>3</v>
      </c>
      <c r="E34" s="69">
        <v>23896.799999999999</v>
      </c>
      <c r="F34" s="19"/>
      <c r="G34" s="4"/>
      <c r="H34" s="4"/>
    </row>
    <row r="35" spans="1:8" s="5" customFormat="1" x14ac:dyDescent="0.25">
      <c r="A35" s="58" t="s">
        <v>128</v>
      </c>
      <c r="B35" s="68" t="s">
        <v>200</v>
      </c>
      <c r="C35" s="69">
        <v>2788.76</v>
      </c>
      <c r="D35" s="68" t="s">
        <v>3</v>
      </c>
      <c r="E35" s="69">
        <v>23896.799999999999</v>
      </c>
      <c r="F35" s="19"/>
      <c r="G35" s="4"/>
      <c r="H35" s="4"/>
    </row>
    <row r="36" spans="1:8" s="5" customFormat="1" x14ac:dyDescent="0.25">
      <c r="A36" s="58" t="s">
        <v>129</v>
      </c>
      <c r="B36" s="68" t="s">
        <v>201</v>
      </c>
      <c r="C36" s="69">
        <v>2588.02</v>
      </c>
      <c r="D36" s="68" t="s">
        <v>3</v>
      </c>
      <c r="E36" s="69">
        <v>23896.799999999999</v>
      </c>
      <c r="F36" s="19"/>
      <c r="G36" s="4"/>
      <c r="H36" s="4"/>
    </row>
    <row r="37" spans="1:8" s="5" customFormat="1" x14ac:dyDescent="0.25">
      <c r="A37" s="58" t="s">
        <v>130</v>
      </c>
      <c r="B37" s="68" t="s">
        <v>202</v>
      </c>
      <c r="C37" s="69">
        <v>11152.64</v>
      </c>
      <c r="D37" s="68" t="s">
        <v>3</v>
      </c>
      <c r="E37" s="69">
        <v>23896.799999999999</v>
      </c>
      <c r="F37" s="19"/>
      <c r="G37" s="4"/>
      <c r="H37" s="4"/>
    </row>
    <row r="38" spans="1:8" s="5" customFormat="1" x14ac:dyDescent="0.25">
      <c r="A38" s="58" t="s">
        <v>131</v>
      </c>
      <c r="B38" s="68" t="s">
        <v>203</v>
      </c>
      <c r="C38" s="69">
        <v>11948.4</v>
      </c>
      <c r="D38" s="68" t="s">
        <v>3</v>
      </c>
      <c r="E38" s="69">
        <v>23896.799999999999</v>
      </c>
      <c r="F38" s="19"/>
      <c r="G38" s="4"/>
      <c r="H38" s="4"/>
    </row>
    <row r="39" spans="1:8" s="5" customFormat="1" x14ac:dyDescent="0.25">
      <c r="A39" s="58" t="s">
        <v>135</v>
      </c>
      <c r="B39" s="63" t="s">
        <v>136</v>
      </c>
      <c r="C39" s="64">
        <v>16808.09</v>
      </c>
      <c r="D39" s="65" t="s">
        <v>2</v>
      </c>
      <c r="E39" s="66"/>
      <c r="F39" s="4"/>
      <c r="G39" s="4"/>
      <c r="H39" s="4"/>
    </row>
    <row r="40" spans="1:8" ht="42.75" outlineLevel="1" x14ac:dyDescent="0.25">
      <c r="A40" s="29">
        <v>5</v>
      </c>
      <c r="B40" s="30" t="s">
        <v>91</v>
      </c>
      <c r="C40" s="34">
        <f>SUM(C41:C91)</f>
        <v>660274.39</v>
      </c>
      <c r="D40" s="35"/>
      <c r="E40" s="35"/>
      <c r="G40" s="3"/>
    </row>
    <row r="41" spans="1:8" outlineLevel="1" x14ac:dyDescent="0.25">
      <c r="A41" s="25" t="s">
        <v>28</v>
      </c>
      <c r="B41" s="68" t="s">
        <v>137</v>
      </c>
      <c r="C41" s="69">
        <v>24459.759999999998</v>
      </c>
      <c r="D41" s="68" t="s">
        <v>74</v>
      </c>
      <c r="E41" s="69">
        <v>1</v>
      </c>
      <c r="G41" s="3"/>
    </row>
    <row r="42" spans="1:8" outlineLevel="1" x14ac:dyDescent="0.25">
      <c r="A42" s="25" t="s">
        <v>29</v>
      </c>
      <c r="B42" s="68" t="s">
        <v>138</v>
      </c>
      <c r="C42" s="69">
        <v>7276.7</v>
      </c>
      <c r="D42" s="68" t="s">
        <v>3</v>
      </c>
      <c r="E42" s="69">
        <v>2.5</v>
      </c>
      <c r="G42" s="3"/>
    </row>
    <row r="43" spans="1:8" ht="21" customHeight="1" outlineLevel="1" x14ac:dyDescent="0.25">
      <c r="A43" s="25" t="s">
        <v>30</v>
      </c>
      <c r="B43" s="68" t="s">
        <v>205</v>
      </c>
      <c r="C43" s="69">
        <v>9402.75</v>
      </c>
      <c r="D43" s="68" t="s">
        <v>81</v>
      </c>
      <c r="E43" s="69">
        <v>1</v>
      </c>
      <c r="G43" s="3"/>
    </row>
    <row r="44" spans="1:8" outlineLevel="1" x14ac:dyDescent="0.25">
      <c r="A44" s="25" t="s">
        <v>31</v>
      </c>
      <c r="B44" s="68" t="s">
        <v>144</v>
      </c>
      <c r="C44" s="69">
        <v>11350.81</v>
      </c>
      <c r="D44" s="68" t="s">
        <v>3</v>
      </c>
      <c r="E44" s="69">
        <v>1.5</v>
      </c>
      <c r="G44" s="3"/>
    </row>
    <row r="45" spans="1:8" outlineLevel="1" x14ac:dyDescent="0.25">
      <c r="A45" s="25" t="s">
        <v>32</v>
      </c>
      <c r="B45" s="68" t="s">
        <v>145</v>
      </c>
      <c r="C45" s="69">
        <v>26453.99</v>
      </c>
      <c r="D45" s="68" t="s">
        <v>73</v>
      </c>
      <c r="E45" s="69">
        <v>1</v>
      </c>
      <c r="G45" s="3"/>
    </row>
    <row r="46" spans="1:8" outlineLevel="1" x14ac:dyDescent="0.25">
      <c r="A46" s="25" t="s">
        <v>33</v>
      </c>
      <c r="B46" s="68" t="s">
        <v>146</v>
      </c>
      <c r="C46" s="69">
        <v>3080.33</v>
      </c>
      <c r="D46" s="68" t="s">
        <v>76</v>
      </c>
      <c r="E46" s="69">
        <v>1</v>
      </c>
      <c r="G46" s="3"/>
    </row>
    <row r="47" spans="1:8" outlineLevel="1" x14ac:dyDescent="0.25">
      <c r="A47" s="25" t="s">
        <v>34</v>
      </c>
      <c r="B47" s="68" t="s">
        <v>147</v>
      </c>
      <c r="C47" s="69">
        <v>89996.5</v>
      </c>
      <c r="D47" s="68" t="s">
        <v>75</v>
      </c>
      <c r="E47" s="69">
        <v>10</v>
      </c>
      <c r="G47" s="3"/>
    </row>
    <row r="48" spans="1:8" outlineLevel="1" x14ac:dyDescent="0.25">
      <c r="A48" s="25" t="s">
        <v>35</v>
      </c>
      <c r="B48" s="68" t="s">
        <v>148</v>
      </c>
      <c r="C48" s="69">
        <v>6943.88</v>
      </c>
      <c r="D48" s="68" t="s">
        <v>73</v>
      </c>
      <c r="E48" s="69">
        <v>2</v>
      </c>
      <c r="G48" s="3"/>
    </row>
    <row r="49" spans="1:7" outlineLevel="1" x14ac:dyDescent="0.25">
      <c r="A49" s="25" t="s">
        <v>36</v>
      </c>
      <c r="B49" s="68" t="s">
        <v>149</v>
      </c>
      <c r="C49" s="69">
        <v>2314.1999999999998</v>
      </c>
      <c r="D49" s="68" t="s">
        <v>73</v>
      </c>
      <c r="E49" s="69">
        <v>6</v>
      </c>
      <c r="G49" s="3"/>
    </row>
    <row r="50" spans="1:7" outlineLevel="1" x14ac:dyDescent="0.25">
      <c r="A50" s="25" t="s">
        <v>37</v>
      </c>
      <c r="B50" s="68" t="s">
        <v>150</v>
      </c>
      <c r="C50" s="69">
        <v>29368.71</v>
      </c>
      <c r="D50" s="68" t="s">
        <v>76</v>
      </c>
      <c r="E50" s="69">
        <v>1</v>
      </c>
      <c r="G50" s="3"/>
    </row>
    <row r="51" spans="1:7" outlineLevel="1" x14ac:dyDescent="0.25">
      <c r="A51" s="25" t="s">
        <v>38</v>
      </c>
      <c r="B51" s="68" t="s">
        <v>151</v>
      </c>
      <c r="C51" s="69">
        <v>18515.73</v>
      </c>
      <c r="D51" s="68" t="s">
        <v>76</v>
      </c>
      <c r="E51" s="69">
        <v>3</v>
      </c>
      <c r="G51" s="3"/>
    </row>
    <row r="52" spans="1:7" outlineLevel="1" x14ac:dyDescent="0.25">
      <c r="A52" s="25" t="s">
        <v>58</v>
      </c>
      <c r="B52" s="68" t="s">
        <v>152</v>
      </c>
      <c r="C52" s="69">
        <v>7337.43</v>
      </c>
      <c r="D52" s="68" t="s">
        <v>73</v>
      </c>
      <c r="E52" s="69">
        <v>1</v>
      </c>
      <c r="G52" s="3"/>
    </row>
    <row r="53" spans="1:7" outlineLevel="1" x14ac:dyDescent="0.25">
      <c r="A53" s="25" t="s">
        <v>59</v>
      </c>
      <c r="B53" s="68" t="s">
        <v>153</v>
      </c>
      <c r="C53" s="69">
        <v>3194.07</v>
      </c>
      <c r="D53" s="68" t="s">
        <v>73</v>
      </c>
      <c r="E53" s="69">
        <v>1</v>
      </c>
      <c r="G53" s="3"/>
    </row>
    <row r="54" spans="1:7" outlineLevel="1" x14ac:dyDescent="0.25">
      <c r="A54" s="25" t="s">
        <v>60</v>
      </c>
      <c r="B54" s="68" t="s">
        <v>85</v>
      </c>
      <c r="C54" s="69">
        <v>1822.43</v>
      </c>
      <c r="D54" s="68" t="s">
        <v>73</v>
      </c>
      <c r="E54" s="69">
        <v>1</v>
      </c>
      <c r="G54" s="3"/>
    </row>
    <row r="55" spans="1:7" outlineLevel="1" x14ac:dyDescent="0.25">
      <c r="A55" s="25" t="s">
        <v>61</v>
      </c>
      <c r="B55" s="68" t="s">
        <v>155</v>
      </c>
      <c r="C55" s="69">
        <v>3996.67</v>
      </c>
      <c r="D55" s="68" t="s">
        <v>73</v>
      </c>
      <c r="E55" s="69">
        <v>1</v>
      </c>
      <c r="G55" s="3"/>
    </row>
    <row r="56" spans="1:7" outlineLevel="1" x14ac:dyDescent="0.25">
      <c r="A56" s="25" t="s">
        <v>62</v>
      </c>
      <c r="B56" s="68" t="s">
        <v>156</v>
      </c>
      <c r="C56" s="69">
        <v>3498.17</v>
      </c>
      <c r="D56" s="68" t="s">
        <v>73</v>
      </c>
      <c r="E56" s="69">
        <v>1</v>
      </c>
      <c r="G56" s="3"/>
    </row>
    <row r="57" spans="1:7" outlineLevel="1" x14ac:dyDescent="0.25">
      <c r="A57" s="25" t="s">
        <v>63</v>
      </c>
      <c r="B57" s="68" t="s">
        <v>157</v>
      </c>
      <c r="C57" s="69">
        <v>3438.33</v>
      </c>
      <c r="D57" s="68" t="s">
        <v>73</v>
      </c>
      <c r="E57" s="69">
        <v>1</v>
      </c>
      <c r="G57" s="3"/>
    </row>
    <row r="58" spans="1:7" outlineLevel="1" x14ac:dyDescent="0.25">
      <c r="A58" s="25" t="s">
        <v>64</v>
      </c>
      <c r="B58" s="68" t="s">
        <v>158</v>
      </c>
      <c r="C58" s="69">
        <v>6143.22</v>
      </c>
      <c r="D58" s="68" t="s">
        <v>73</v>
      </c>
      <c r="E58" s="69">
        <v>2</v>
      </c>
      <c r="G58" s="3"/>
    </row>
    <row r="59" spans="1:7" outlineLevel="1" x14ac:dyDescent="0.25">
      <c r="A59" s="25" t="s">
        <v>65</v>
      </c>
      <c r="B59" s="68" t="s">
        <v>159</v>
      </c>
      <c r="C59" s="69">
        <v>19310.669999999998</v>
      </c>
      <c r="D59" s="68" t="s">
        <v>3</v>
      </c>
      <c r="E59" s="69">
        <v>14389.47</v>
      </c>
      <c r="G59" s="3"/>
    </row>
    <row r="60" spans="1:7" outlineLevel="1" x14ac:dyDescent="0.25">
      <c r="A60" s="25" t="s">
        <v>66</v>
      </c>
      <c r="B60" s="68" t="s">
        <v>160</v>
      </c>
      <c r="C60" s="69">
        <v>34052.94</v>
      </c>
      <c r="D60" s="68" t="s">
        <v>3</v>
      </c>
      <c r="E60" s="69">
        <v>23896.799999999999</v>
      </c>
      <c r="G60" s="3"/>
    </row>
    <row r="61" spans="1:7" outlineLevel="1" x14ac:dyDescent="0.25">
      <c r="A61" s="25" t="s">
        <v>67</v>
      </c>
      <c r="B61" s="68" t="s">
        <v>161</v>
      </c>
      <c r="C61" s="69">
        <v>6983.8</v>
      </c>
      <c r="D61" s="68" t="s">
        <v>73</v>
      </c>
      <c r="E61" s="69">
        <v>1</v>
      </c>
      <c r="G61" s="3"/>
    </row>
    <row r="62" spans="1:7" outlineLevel="1" x14ac:dyDescent="0.25">
      <c r="A62" s="25" t="s">
        <v>68</v>
      </c>
      <c r="B62" s="68" t="s">
        <v>164</v>
      </c>
      <c r="C62" s="69">
        <v>3014.61</v>
      </c>
      <c r="D62" s="68" t="s">
        <v>88</v>
      </c>
      <c r="E62" s="69">
        <v>1</v>
      </c>
      <c r="G62" s="3"/>
    </row>
    <row r="63" spans="1:7" outlineLevel="1" x14ac:dyDescent="0.25">
      <c r="A63" s="25" t="s">
        <v>69</v>
      </c>
      <c r="B63" s="68" t="s">
        <v>78</v>
      </c>
      <c r="C63" s="69">
        <v>1531.59</v>
      </c>
      <c r="D63" s="68" t="s">
        <v>165</v>
      </c>
      <c r="E63" s="69">
        <v>1</v>
      </c>
      <c r="G63" s="3"/>
    </row>
    <row r="64" spans="1:7" outlineLevel="1" x14ac:dyDescent="0.25">
      <c r="A64" s="25" t="s">
        <v>70</v>
      </c>
      <c r="B64" s="68" t="s">
        <v>166</v>
      </c>
      <c r="C64" s="69">
        <v>1737.54</v>
      </c>
      <c r="D64" s="68" t="s">
        <v>88</v>
      </c>
      <c r="E64" s="69">
        <v>1</v>
      </c>
      <c r="G64" s="3"/>
    </row>
    <row r="65" spans="1:7" outlineLevel="1" x14ac:dyDescent="0.25">
      <c r="A65" s="25" t="s">
        <v>71</v>
      </c>
      <c r="B65" s="68" t="s">
        <v>86</v>
      </c>
      <c r="C65" s="69">
        <v>10443.23</v>
      </c>
      <c r="D65" s="68" t="s">
        <v>73</v>
      </c>
      <c r="E65" s="69">
        <v>7</v>
      </c>
      <c r="G65" s="3"/>
    </row>
    <row r="66" spans="1:7" s="7" customFormat="1" outlineLevel="2" x14ac:dyDescent="0.25">
      <c r="A66" s="25" t="s">
        <v>92</v>
      </c>
      <c r="B66" s="68" t="s">
        <v>167</v>
      </c>
      <c r="C66" s="69">
        <v>2330.46</v>
      </c>
      <c r="D66" s="68" t="s">
        <v>73</v>
      </c>
      <c r="E66" s="69">
        <v>1</v>
      </c>
      <c r="F66" s="21"/>
    </row>
    <row r="67" spans="1:7" s="7" customFormat="1" outlineLevel="2" x14ac:dyDescent="0.25">
      <c r="A67" s="25" t="s">
        <v>93</v>
      </c>
      <c r="B67" s="68" t="s">
        <v>210</v>
      </c>
      <c r="C67" s="69">
        <v>22051.3</v>
      </c>
      <c r="D67" s="68" t="s">
        <v>3</v>
      </c>
      <c r="E67" s="69">
        <v>4.8</v>
      </c>
      <c r="F67" s="21"/>
    </row>
    <row r="68" spans="1:7" s="7" customFormat="1" outlineLevel="2" x14ac:dyDescent="0.25">
      <c r="A68" s="25" t="s">
        <v>94</v>
      </c>
      <c r="B68" s="68" t="s">
        <v>170</v>
      </c>
      <c r="C68" s="69">
        <v>8569.5300000000007</v>
      </c>
      <c r="D68" s="68" t="s">
        <v>165</v>
      </c>
      <c r="E68" s="69">
        <v>1</v>
      </c>
      <c r="F68" s="21"/>
    </row>
    <row r="69" spans="1:7" s="7" customFormat="1" outlineLevel="2" x14ac:dyDescent="0.25">
      <c r="A69" s="25" t="s">
        <v>95</v>
      </c>
      <c r="B69" s="68" t="s">
        <v>79</v>
      </c>
      <c r="C69" s="69">
        <v>2869.97</v>
      </c>
      <c r="D69" s="68" t="s">
        <v>83</v>
      </c>
      <c r="E69" s="69">
        <v>1</v>
      </c>
      <c r="F69" s="21"/>
    </row>
    <row r="70" spans="1:7" s="7" customFormat="1" outlineLevel="2" x14ac:dyDescent="0.25">
      <c r="A70" s="25" t="s">
        <v>96</v>
      </c>
      <c r="B70" s="68" t="s">
        <v>171</v>
      </c>
      <c r="C70" s="69">
        <v>9140.5400000000009</v>
      </c>
      <c r="D70" s="68" t="s">
        <v>74</v>
      </c>
      <c r="E70" s="69">
        <v>1</v>
      </c>
      <c r="F70" s="21"/>
    </row>
    <row r="71" spans="1:7" s="7" customFormat="1" outlineLevel="2" x14ac:dyDescent="0.25">
      <c r="A71" s="25" t="s">
        <v>97</v>
      </c>
      <c r="B71" s="68" t="s">
        <v>80</v>
      </c>
      <c r="C71" s="69">
        <v>19530.48</v>
      </c>
      <c r="D71" s="68" t="s">
        <v>75</v>
      </c>
      <c r="E71" s="69">
        <v>12</v>
      </c>
      <c r="F71" s="21"/>
    </row>
    <row r="72" spans="1:7" s="7" customFormat="1" outlineLevel="2" x14ac:dyDescent="0.25">
      <c r="A72" s="25" t="s">
        <v>98</v>
      </c>
      <c r="B72" s="68" t="s">
        <v>172</v>
      </c>
      <c r="C72" s="69">
        <v>13809.15</v>
      </c>
      <c r="D72" s="68" t="s">
        <v>73</v>
      </c>
      <c r="E72" s="69">
        <v>5</v>
      </c>
      <c r="F72" s="21"/>
    </row>
    <row r="73" spans="1:7" s="7" customFormat="1" outlineLevel="2" x14ac:dyDescent="0.25">
      <c r="A73" s="25" t="s">
        <v>99</v>
      </c>
      <c r="B73" s="68" t="s">
        <v>87</v>
      </c>
      <c r="C73" s="69">
        <v>10762.02</v>
      </c>
      <c r="D73" s="68" t="s">
        <v>73</v>
      </c>
      <c r="E73" s="69">
        <v>9</v>
      </c>
      <c r="F73" s="21"/>
    </row>
    <row r="74" spans="1:7" s="7" customFormat="1" outlineLevel="2" x14ac:dyDescent="0.25">
      <c r="A74" s="25" t="s">
        <v>100</v>
      </c>
      <c r="B74" s="68" t="s">
        <v>173</v>
      </c>
      <c r="C74" s="69">
        <v>1852.81</v>
      </c>
      <c r="D74" s="68" t="s">
        <v>73</v>
      </c>
      <c r="E74" s="69">
        <v>1</v>
      </c>
      <c r="F74" s="21"/>
    </row>
    <row r="75" spans="1:7" s="7" customFormat="1" outlineLevel="2" x14ac:dyDescent="0.25">
      <c r="A75" s="25" t="s">
        <v>101</v>
      </c>
      <c r="B75" s="68" t="s">
        <v>174</v>
      </c>
      <c r="C75" s="69">
        <v>55000</v>
      </c>
      <c r="D75" s="68" t="s">
        <v>74</v>
      </c>
      <c r="E75" s="69">
        <v>1</v>
      </c>
      <c r="F75" s="21"/>
    </row>
    <row r="76" spans="1:7" s="7" customFormat="1" outlineLevel="2" x14ac:dyDescent="0.25">
      <c r="A76" s="25" t="s">
        <v>102</v>
      </c>
      <c r="B76" s="68" t="s">
        <v>175</v>
      </c>
      <c r="C76" s="69">
        <v>63734.38</v>
      </c>
      <c r="D76" s="68" t="s">
        <v>73</v>
      </c>
      <c r="E76" s="69">
        <v>1</v>
      </c>
      <c r="F76" s="21"/>
    </row>
    <row r="77" spans="1:7" s="7" customFormat="1" outlineLevel="2" x14ac:dyDescent="0.25">
      <c r="A77" s="25" t="s">
        <v>103</v>
      </c>
      <c r="B77" s="68" t="s">
        <v>176</v>
      </c>
      <c r="C77" s="69">
        <v>869.87</v>
      </c>
      <c r="D77" s="68" t="s">
        <v>73</v>
      </c>
      <c r="E77" s="69">
        <v>1</v>
      </c>
      <c r="F77" s="21"/>
    </row>
    <row r="78" spans="1:7" s="7" customFormat="1" outlineLevel="2" x14ac:dyDescent="0.25">
      <c r="A78" s="25" t="s">
        <v>104</v>
      </c>
      <c r="B78" s="68" t="s">
        <v>82</v>
      </c>
      <c r="C78" s="69">
        <v>1840.49</v>
      </c>
      <c r="D78" s="68" t="s">
        <v>73</v>
      </c>
      <c r="E78" s="69">
        <v>1</v>
      </c>
      <c r="F78" s="21"/>
    </row>
    <row r="79" spans="1:7" s="7" customFormat="1" outlineLevel="2" x14ac:dyDescent="0.25">
      <c r="A79" s="25" t="s">
        <v>105</v>
      </c>
      <c r="B79" s="68" t="s">
        <v>177</v>
      </c>
      <c r="C79" s="69">
        <v>7628.4</v>
      </c>
      <c r="D79" s="68" t="s">
        <v>77</v>
      </c>
      <c r="E79" s="69">
        <v>1</v>
      </c>
      <c r="F79" s="21"/>
    </row>
    <row r="80" spans="1:7" s="7" customFormat="1" outlineLevel="2" x14ac:dyDescent="0.25">
      <c r="A80" s="25" t="s">
        <v>106</v>
      </c>
      <c r="B80" s="68" t="s">
        <v>180</v>
      </c>
      <c r="C80" s="69">
        <v>4419.08</v>
      </c>
      <c r="D80" s="68" t="s">
        <v>75</v>
      </c>
      <c r="E80" s="69">
        <v>4</v>
      </c>
      <c r="F80" s="21"/>
    </row>
    <row r="81" spans="1:8" s="7" customFormat="1" outlineLevel="2" x14ac:dyDescent="0.25">
      <c r="A81" s="25" t="s">
        <v>107</v>
      </c>
      <c r="B81" s="68" t="s">
        <v>181</v>
      </c>
      <c r="C81" s="69">
        <v>8839.9699999999993</v>
      </c>
      <c r="D81" s="68" t="s">
        <v>182</v>
      </c>
      <c r="E81" s="69">
        <v>1</v>
      </c>
      <c r="F81" s="21"/>
    </row>
    <row r="82" spans="1:8" s="7" customFormat="1" outlineLevel="2" x14ac:dyDescent="0.25">
      <c r="A82" s="25" t="s">
        <v>108</v>
      </c>
      <c r="B82" s="68" t="s">
        <v>183</v>
      </c>
      <c r="C82" s="69">
        <v>23454.3</v>
      </c>
      <c r="D82" s="68" t="s">
        <v>73</v>
      </c>
      <c r="E82" s="69">
        <v>6</v>
      </c>
      <c r="F82" s="21"/>
    </row>
    <row r="83" spans="1:8" s="7" customFormat="1" outlineLevel="2" x14ac:dyDescent="0.25">
      <c r="A83" s="25" t="s">
        <v>109</v>
      </c>
      <c r="B83" s="68" t="s">
        <v>184</v>
      </c>
      <c r="C83" s="69">
        <v>26530.48</v>
      </c>
      <c r="D83" s="68" t="s">
        <v>75</v>
      </c>
      <c r="E83" s="69">
        <v>4</v>
      </c>
      <c r="F83" s="21"/>
    </row>
    <row r="84" spans="1:8" s="7" customFormat="1" outlineLevel="2" x14ac:dyDescent="0.25">
      <c r="A84" s="25" t="s">
        <v>110</v>
      </c>
      <c r="B84" s="68" t="s">
        <v>185</v>
      </c>
      <c r="C84" s="69">
        <v>6805.51</v>
      </c>
      <c r="D84" s="68" t="s">
        <v>75</v>
      </c>
      <c r="E84" s="69">
        <v>1</v>
      </c>
      <c r="F84" s="21"/>
    </row>
    <row r="85" spans="1:8" s="7" customFormat="1" outlineLevel="2" x14ac:dyDescent="0.25">
      <c r="A85" s="25" t="s">
        <v>111</v>
      </c>
      <c r="B85" s="68" t="s">
        <v>194</v>
      </c>
      <c r="C85" s="69">
        <v>7757.43</v>
      </c>
      <c r="D85" s="68" t="s">
        <v>73</v>
      </c>
      <c r="E85" s="69">
        <v>1</v>
      </c>
      <c r="F85" s="21"/>
    </row>
    <row r="86" spans="1:8" s="7" customFormat="1" outlineLevel="2" x14ac:dyDescent="0.25">
      <c r="A86" s="25" t="s">
        <v>112</v>
      </c>
      <c r="B86" s="68" t="s">
        <v>195</v>
      </c>
      <c r="C86" s="69">
        <v>1170.6300000000001</v>
      </c>
      <c r="D86" s="68" t="s">
        <v>73</v>
      </c>
      <c r="E86" s="69">
        <v>1</v>
      </c>
      <c r="F86" s="21"/>
    </row>
    <row r="87" spans="1:8" s="7" customFormat="1" outlineLevel="2" x14ac:dyDescent="0.25">
      <c r="A87" s="25" t="s">
        <v>113</v>
      </c>
      <c r="B87" s="68" t="s">
        <v>196</v>
      </c>
      <c r="C87" s="69">
        <v>4723.3</v>
      </c>
      <c r="D87" s="68" t="s">
        <v>73</v>
      </c>
      <c r="E87" s="69">
        <v>1</v>
      </c>
      <c r="F87" s="21"/>
    </row>
    <row r="88" spans="1:8" s="7" customFormat="1" outlineLevel="2" x14ac:dyDescent="0.25">
      <c r="A88" s="25" t="s">
        <v>114</v>
      </c>
      <c r="B88" s="68" t="s">
        <v>197</v>
      </c>
      <c r="C88" s="69">
        <v>5127.8900000000003</v>
      </c>
      <c r="D88" s="68" t="s">
        <v>73</v>
      </c>
      <c r="E88" s="69">
        <v>1</v>
      </c>
      <c r="F88" s="21"/>
    </row>
    <row r="89" spans="1:8" s="7" customFormat="1" outlineLevel="2" x14ac:dyDescent="0.25">
      <c r="A89" s="25" t="s">
        <v>212</v>
      </c>
      <c r="B89" s="68" t="s">
        <v>198</v>
      </c>
      <c r="C89" s="69">
        <v>9694.69</v>
      </c>
      <c r="D89" s="68" t="s">
        <v>74</v>
      </c>
      <c r="E89" s="69">
        <v>1</v>
      </c>
      <c r="F89" s="21"/>
    </row>
    <row r="90" spans="1:8" s="7" customFormat="1" outlineLevel="2" x14ac:dyDescent="0.25">
      <c r="A90" s="25" t="s">
        <v>213</v>
      </c>
      <c r="B90" s="68" t="s">
        <v>204</v>
      </c>
      <c r="C90" s="69">
        <v>6093.65</v>
      </c>
      <c r="D90" s="68" t="s">
        <v>75</v>
      </c>
      <c r="E90" s="69">
        <v>1</v>
      </c>
      <c r="F90" s="21"/>
    </row>
    <row r="91" spans="1:8" s="7" customFormat="1" outlineLevel="2" x14ac:dyDescent="0.25">
      <c r="A91" s="25" t="s">
        <v>214</v>
      </c>
      <c r="B91" s="52"/>
      <c r="C91" s="53"/>
      <c r="D91" s="52"/>
      <c r="E91" s="53"/>
      <c r="F91" s="21"/>
    </row>
    <row r="92" spans="1:8" s="5" customFormat="1" ht="28.5" x14ac:dyDescent="0.25">
      <c r="A92" s="36">
        <v>6</v>
      </c>
      <c r="B92" s="30" t="s">
        <v>48</v>
      </c>
      <c r="C92" s="37"/>
      <c r="D92" s="38"/>
      <c r="E92" s="38"/>
      <c r="F92" s="19"/>
      <c r="G92" s="4"/>
      <c r="H92" s="4"/>
    </row>
    <row r="93" spans="1:8" s="5" customFormat="1" ht="28.5" x14ac:dyDescent="0.25">
      <c r="A93" s="36">
        <v>7</v>
      </c>
      <c r="B93" s="30" t="s">
        <v>49</v>
      </c>
      <c r="C93" s="37"/>
      <c r="D93" s="38"/>
      <c r="E93" s="40"/>
      <c r="F93" s="19"/>
      <c r="G93" s="4"/>
      <c r="H93" s="4"/>
    </row>
    <row r="94" spans="1:8" s="7" customFormat="1" outlineLevel="2" x14ac:dyDescent="0.25">
      <c r="A94" s="36">
        <v>8</v>
      </c>
      <c r="B94" s="30" t="s">
        <v>50</v>
      </c>
      <c r="C94" s="37"/>
      <c r="D94" s="38"/>
      <c r="E94" s="38"/>
      <c r="F94" s="21"/>
    </row>
    <row r="95" spans="1:8" s="5" customFormat="1" ht="28.5" x14ac:dyDescent="0.25">
      <c r="A95" s="36">
        <v>9</v>
      </c>
      <c r="B95" s="30" t="s">
        <v>51</v>
      </c>
      <c r="C95" s="37">
        <f>SUM(C96:C97)</f>
        <v>1426.87</v>
      </c>
      <c r="D95" s="38"/>
      <c r="E95" s="38"/>
      <c r="F95" s="19"/>
      <c r="G95" s="4"/>
      <c r="H95" s="4"/>
    </row>
    <row r="96" spans="1:8" s="5" customFormat="1" x14ac:dyDescent="0.25">
      <c r="A96" s="41" t="s">
        <v>115</v>
      </c>
      <c r="B96" s="68" t="s">
        <v>143</v>
      </c>
      <c r="C96" s="69">
        <v>1426.87</v>
      </c>
      <c r="D96" s="68" t="s">
        <v>73</v>
      </c>
      <c r="E96" s="69">
        <v>1</v>
      </c>
      <c r="F96" s="19"/>
      <c r="G96" s="4"/>
      <c r="H96" s="4"/>
    </row>
    <row r="97" spans="1:6" s="7" customFormat="1" outlineLevel="2" x14ac:dyDescent="0.25">
      <c r="A97" s="41" t="s">
        <v>116</v>
      </c>
      <c r="B97" s="68"/>
      <c r="C97" s="69"/>
      <c r="D97" s="68"/>
      <c r="E97" s="69"/>
      <c r="F97" s="21"/>
    </row>
    <row r="98" spans="1:6" ht="28.5" x14ac:dyDescent="0.25">
      <c r="A98" s="36">
        <v>10</v>
      </c>
      <c r="B98" s="30" t="s">
        <v>52</v>
      </c>
      <c r="C98" s="37"/>
      <c r="D98" s="38"/>
      <c r="E98" s="38"/>
    </row>
    <row r="99" spans="1:6" s="7" customFormat="1" ht="28.5" outlineLevel="2" x14ac:dyDescent="0.25">
      <c r="A99" s="36">
        <v>11</v>
      </c>
      <c r="B99" s="30" t="s">
        <v>53</v>
      </c>
      <c r="C99" s="37">
        <f>C100+C101</f>
        <v>58943.839999999997</v>
      </c>
      <c r="D99" s="38"/>
      <c r="E99" s="38"/>
      <c r="F99" s="21"/>
    </row>
    <row r="100" spans="1:6" x14ac:dyDescent="0.25">
      <c r="A100" s="58" t="s">
        <v>39</v>
      </c>
      <c r="B100" s="68" t="s">
        <v>186</v>
      </c>
      <c r="C100" s="69">
        <v>27082.240000000002</v>
      </c>
      <c r="D100" s="68" t="s">
        <v>3</v>
      </c>
      <c r="E100" s="69">
        <v>23896.799999999999</v>
      </c>
    </row>
    <row r="101" spans="1:6" x14ac:dyDescent="0.25">
      <c r="A101" s="58" t="s">
        <v>133</v>
      </c>
      <c r="B101" s="68" t="s">
        <v>187</v>
      </c>
      <c r="C101" s="69">
        <v>31861.599999999999</v>
      </c>
      <c r="D101" s="68" t="s">
        <v>3</v>
      </c>
      <c r="E101" s="69">
        <v>23896.799999999999</v>
      </c>
    </row>
    <row r="102" spans="1:6" ht="16.5" customHeight="1" x14ac:dyDescent="0.25">
      <c r="A102" s="36">
        <v>12</v>
      </c>
      <c r="B102" s="30" t="s">
        <v>54</v>
      </c>
      <c r="C102" s="37">
        <f>C103</f>
        <v>3745</v>
      </c>
      <c r="D102" s="38"/>
      <c r="E102" s="38"/>
    </row>
    <row r="103" spans="1:6" x14ac:dyDescent="0.25">
      <c r="A103" s="41" t="s">
        <v>40</v>
      </c>
      <c r="B103" s="68" t="s">
        <v>141</v>
      </c>
      <c r="C103" s="69">
        <v>3745</v>
      </c>
      <c r="D103" s="68" t="s">
        <v>3</v>
      </c>
      <c r="E103" s="69">
        <v>1070</v>
      </c>
    </row>
    <row r="104" spans="1:6" ht="57" x14ac:dyDescent="0.25">
      <c r="A104" s="36">
        <v>13</v>
      </c>
      <c r="B104" s="30" t="s">
        <v>55</v>
      </c>
      <c r="C104" s="37">
        <f>SUM(C105:C114)</f>
        <v>256003.97000000003</v>
      </c>
      <c r="D104" s="38"/>
      <c r="E104" s="38"/>
    </row>
    <row r="105" spans="1:6" x14ac:dyDescent="0.25">
      <c r="A105" s="58" t="s">
        <v>41</v>
      </c>
      <c r="B105" s="68" t="s">
        <v>142</v>
      </c>
      <c r="C105" s="69">
        <v>27444.3</v>
      </c>
      <c r="D105" s="68" t="s">
        <v>89</v>
      </c>
      <c r="E105" s="69">
        <v>2.5</v>
      </c>
    </row>
    <row r="106" spans="1:6" x14ac:dyDescent="0.25">
      <c r="A106" s="58" t="s">
        <v>57</v>
      </c>
      <c r="B106" s="68" t="s">
        <v>154</v>
      </c>
      <c r="C106" s="69">
        <v>6252</v>
      </c>
      <c r="D106" s="68" t="s">
        <v>73</v>
      </c>
      <c r="E106" s="69">
        <v>2</v>
      </c>
    </row>
    <row r="107" spans="1:6" x14ac:dyDescent="0.25">
      <c r="A107" s="58" t="s">
        <v>117</v>
      </c>
      <c r="B107" s="68" t="s">
        <v>162</v>
      </c>
      <c r="C107" s="69">
        <v>399.08</v>
      </c>
      <c r="D107" s="68" t="s">
        <v>3</v>
      </c>
      <c r="E107" s="69">
        <v>23896.799999999999</v>
      </c>
    </row>
    <row r="108" spans="1:6" x14ac:dyDescent="0.25">
      <c r="A108" s="58" t="s">
        <v>134</v>
      </c>
      <c r="B108" s="68" t="s">
        <v>163</v>
      </c>
      <c r="C108" s="69">
        <v>399.08</v>
      </c>
      <c r="D108" s="68" t="s">
        <v>3</v>
      </c>
      <c r="E108" s="69">
        <v>23896.799999999999</v>
      </c>
    </row>
    <row r="109" spans="1:6" x14ac:dyDescent="0.25">
      <c r="A109" s="58" t="s">
        <v>206</v>
      </c>
      <c r="B109" s="68" t="s">
        <v>178</v>
      </c>
      <c r="C109" s="69">
        <v>12563.93</v>
      </c>
      <c r="D109" s="68" t="s">
        <v>74</v>
      </c>
      <c r="E109" s="69">
        <v>1</v>
      </c>
    </row>
    <row r="110" spans="1:6" x14ac:dyDescent="0.25">
      <c r="A110" s="58" t="s">
        <v>207</v>
      </c>
      <c r="B110" s="68" t="s">
        <v>179</v>
      </c>
      <c r="C110" s="69">
        <v>19740.689999999999</v>
      </c>
      <c r="D110" s="68" t="s">
        <v>74</v>
      </c>
      <c r="E110" s="69">
        <v>1</v>
      </c>
    </row>
    <row r="111" spans="1:6" x14ac:dyDescent="0.25">
      <c r="A111" s="58" t="s">
        <v>208</v>
      </c>
      <c r="B111" s="68" t="s">
        <v>179</v>
      </c>
      <c r="C111" s="69">
        <v>10241.799999999999</v>
      </c>
      <c r="D111" s="68" t="s">
        <v>74</v>
      </c>
      <c r="E111" s="69">
        <v>1</v>
      </c>
    </row>
    <row r="112" spans="1:6" x14ac:dyDescent="0.25">
      <c r="A112" s="58" t="s">
        <v>209</v>
      </c>
      <c r="B112" s="68" t="s">
        <v>199</v>
      </c>
      <c r="C112" s="69">
        <v>4119.7299999999996</v>
      </c>
      <c r="D112" s="68" t="s">
        <v>73</v>
      </c>
      <c r="E112" s="69">
        <v>1</v>
      </c>
    </row>
    <row r="113" spans="1:11" x14ac:dyDescent="0.25">
      <c r="A113" s="58" t="s">
        <v>211</v>
      </c>
      <c r="B113" s="68" t="s">
        <v>190</v>
      </c>
      <c r="C113" s="69">
        <v>83837.16</v>
      </c>
      <c r="D113" s="68" t="s">
        <v>3</v>
      </c>
      <c r="E113" s="69">
        <v>23896.799999999999</v>
      </c>
    </row>
    <row r="114" spans="1:11" x14ac:dyDescent="0.25">
      <c r="A114" s="58" t="s">
        <v>215</v>
      </c>
      <c r="B114" s="68" t="s">
        <v>191</v>
      </c>
      <c r="C114" s="69">
        <v>91006.2</v>
      </c>
      <c r="D114" s="68" t="s">
        <v>3</v>
      </c>
      <c r="E114" s="69">
        <v>23896.799999999999</v>
      </c>
    </row>
    <row r="115" spans="1:11" x14ac:dyDescent="0.25">
      <c r="A115" s="42" t="s">
        <v>118</v>
      </c>
      <c r="B115" s="43" t="s">
        <v>56</v>
      </c>
      <c r="C115" s="44">
        <f>C116+C117</f>
        <v>2438.48</v>
      </c>
      <c r="D115" s="33"/>
      <c r="E115" s="45"/>
    </row>
    <row r="116" spans="1:11" ht="35.25" customHeight="1" x14ac:dyDescent="0.25">
      <c r="A116" s="39" t="s">
        <v>42</v>
      </c>
      <c r="B116" s="23" t="s">
        <v>121</v>
      </c>
      <c r="C116" s="62">
        <f>E116*7.48</f>
        <v>2438.48</v>
      </c>
      <c r="D116" s="24" t="s">
        <v>84</v>
      </c>
      <c r="E116" s="22">
        <v>326</v>
      </c>
    </row>
    <row r="117" spans="1:11" x14ac:dyDescent="0.25">
      <c r="A117" s="39" t="s">
        <v>43</v>
      </c>
      <c r="B117" s="23"/>
      <c r="C117" s="54"/>
      <c r="D117" s="46"/>
      <c r="E117" s="47"/>
    </row>
    <row r="118" spans="1:11" ht="26.25" customHeight="1" x14ac:dyDescent="0.25">
      <c r="A118" s="39" t="s">
        <v>119</v>
      </c>
      <c r="B118" s="48" t="s">
        <v>10</v>
      </c>
      <c r="C118" s="70">
        <f>C23+C26+C29+C30+C40+C92+C93+C94+C95+C98+C99+C102+C104+C115</f>
        <v>1424425.35</v>
      </c>
      <c r="D118" s="49"/>
      <c r="E118" s="49"/>
      <c r="G118" s="91"/>
      <c r="H118" s="91"/>
      <c r="I118" s="91"/>
      <c r="J118" s="91"/>
      <c r="K118" s="91"/>
    </row>
    <row r="119" spans="1:11" x14ac:dyDescent="0.25">
      <c r="A119" s="42" t="s">
        <v>120</v>
      </c>
      <c r="B119" s="50" t="s">
        <v>11</v>
      </c>
      <c r="C119" s="70">
        <f>C118*1.2</f>
        <v>1709310.4200000002</v>
      </c>
      <c r="D119" s="51" t="s">
        <v>2</v>
      </c>
      <c r="E119" s="51"/>
    </row>
  </sheetData>
  <mergeCells count="22">
    <mergeCell ref="D19:E19"/>
    <mergeCell ref="D20:E20"/>
    <mergeCell ref="A21:E21"/>
    <mergeCell ref="G118:K118"/>
    <mergeCell ref="D14:E14"/>
    <mergeCell ref="D15:E15"/>
    <mergeCell ref="D16:E16"/>
    <mergeCell ref="D17:E17"/>
    <mergeCell ref="B18:C18"/>
    <mergeCell ref="D18:E18"/>
    <mergeCell ref="D9:E9"/>
    <mergeCell ref="D10:E10"/>
    <mergeCell ref="D11:E11"/>
    <mergeCell ref="D12:E12"/>
    <mergeCell ref="B13:C13"/>
    <mergeCell ref="D13:E13"/>
    <mergeCell ref="A2:E2"/>
    <mergeCell ref="A3:E3"/>
    <mergeCell ref="A4:E4"/>
    <mergeCell ref="A7:E7"/>
    <mergeCell ref="B8:C8"/>
    <mergeCell ref="D8:E8"/>
  </mergeCells>
  <pageMargins left="0.55118110236220474" right="0.23622047244094491" top="0.43307086614173229" bottom="0.23622047244094491" header="0.31496062992125984" footer="0.31496062992125984"/>
  <pageSetup paperSize="9" scale="79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2025-03-31T07:03:19Z</dcterms:modified>
</cp:coreProperties>
</file>