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4240" windowHeight="11730"/>
  </bookViews>
  <sheets>
    <sheet name="2024" sheetId="11" r:id="rId1"/>
  </sheets>
  <definedNames>
    <definedName name="_xlnm.Print_Area" localSheetId="0">'2024'!$A$1:$E$120</definedName>
  </definedNames>
  <calcPr calcId="144525"/>
</workbook>
</file>

<file path=xl/calcChain.xml><?xml version="1.0" encoding="utf-8"?>
<calcChain xmlns="http://schemas.openxmlformats.org/spreadsheetml/2006/main">
  <c r="C39" i="11" l="1"/>
  <c r="C84" i="11"/>
  <c r="D16" i="11" l="1"/>
  <c r="C116" i="11" l="1"/>
  <c r="C23" i="11" l="1"/>
  <c r="C26" i="11" l="1"/>
  <c r="C115" i="11"/>
  <c r="C91" i="11"/>
  <c r="D13" i="11"/>
  <c r="D9" i="11"/>
  <c r="D17" i="11" l="1"/>
  <c r="C30" i="11" l="1"/>
  <c r="C88" i="11" l="1"/>
  <c r="C94" i="11" l="1"/>
  <c r="C119" i="11" l="1"/>
  <c r="C120" i="11" s="1"/>
  <c r="D18" i="11" s="1"/>
  <c r="D20" i="11" l="1"/>
  <c r="D19" i="11"/>
</calcChain>
</file>

<file path=xl/sharedStrings.xml><?xml version="1.0" encoding="utf-8"?>
<sst xmlns="http://schemas.openxmlformats.org/spreadsheetml/2006/main" count="288" uniqueCount="218">
  <si>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</si>
  <si>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</si>
  <si>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</si>
  <si>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</si>
  <si>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</si>
  <si>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</si>
  <si>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</si>
  <si>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</si>
  <si>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</si>
  <si>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</si>
  <si>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</si>
  <si>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</si>
  <si>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</si>
  <si>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</si>
  <si>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</si>
  <si>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</si>
  <si>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</si>
  <si>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</si>
  <si>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</si>
  <si>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</si>
  <si>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</si>
  <si>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</si>
  <si>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</si>
  <si>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</si>
  <si>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</si>
  <si>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</si>
  <si>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</si>
  <si>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</si>
  <si>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</si>
  <si>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</si>
  <si>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</si>
  <si>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</si>
  <si>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</si>
  <si>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</si>
  <si>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</si>
  <si>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</si>
  <si>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</si>
  <si>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</si>
  <si>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</si>
  <si>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</si>
  <si>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</si>
  <si>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</si>
  <si>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</si>
  <si>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</si>
  <si>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</si>
  <si>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</si>
  <si>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</si>
  <si>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</si>
  <si>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</si>
  <si>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</si>
  <si>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</si>
  <si>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</si>
  <si>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</si>
  <si>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</si>
  <si>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</si>
  <si>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</si>
  <si>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</si>
  <si>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</si>
  <si>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</si>
  <si>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</si>
  <si>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</si>
  <si>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</si>
  <si>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</si>
  <si>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</si>
  <si>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</si>
  <si>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</si>
  <si>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</si>
  <si>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</si>
  <si>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</si>
  <si>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</si>
  <si>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</si>
  <si>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</si>
  <si>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 xml:space="preserve">г. Чита ул. Чкалова , д. 33 </t>
  </si>
  <si>
    <t>шт.</t>
  </si>
  <si>
    <t>дом</t>
  </si>
  <si>
    <t>Регулировка теплоносителя</t>
  </si>
  <si>
    <t>м</t>
  </si>
  <si>
    <t>узел</t>
  </si>
  <si>
    <t>Осмотр подвала</t>
  </si>
  <si>
    <t>Отключение отопления</t>
  </si>
  <si>
    <t>Очистка канализационной сети</t>
  </si>
  <si>
    <t>кол-во показаний</t>
  </si>
  <si>
    <t>м3</t>
  </si>
  <si>
    <t>пролет</t>
  </si>
  <si>
    <t>Исполнение заявок не связанных с ремонтом</t>
  </si>
  <si>
    <t>подвал</t>
  </si>
  <si>
    <t>Осмотр сантехнического оборудования</t>
  </si>
  <si>
    <t>Перезапуск (удаление воздуха) стояков отопления</t>
  </si>
  <si>
    <t>подъезд</t>
  </si>
  <si>
    <t>1 стояк</t>
  </si>
  <si>
    <t>1 дом</t>
  </si>
  <si>
    <t xml:space="preserve">Содержание и текущий ремонт общего имущества МКД в т.ч. 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</si>
  <si>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</si>
  <si>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</si>
  <si>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</si>
  <si>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</si>
  <si>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</si>
  <si>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</si>
  <si>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</si>
  <si>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</si>
  <si>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</si>
  <si>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</si>
  <si>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</si>
  <si>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</si>
  <si>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</si>
  <si>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</si>
  <si>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</si>
  <si>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</si>
  <si>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</si>
  <si>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9.1</t>
  </si>
  <si>
    <t>9.2</t>
  </si>
  <si>
    <t>12.2</t>
  </si>
  <si>
    <t>13.3</t>
  </si>
  <si>
    <t>13.4</t>
  </si>
  <si>
    <t>13.5</t>
  </si>
  <si>
    <t>14</t>
  </si>
  <si>
    <t>15</t>
  </si>
  <si>
    <t>16</t>
  </si>
  <si>
    <t>Расходы по снятию показаний с ИПУ по электроэнергии</t>
  </si>
  <si>
    <t>Льготы старшим по дому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</si>
  <si>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</si>
  <si>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</si>
  <si>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</si>
  <si>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</si>
  <si>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</si>
  <si>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</si>
  <si>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</si>
  <si>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</si>
  <si>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14.3</t>
  </si>
  <si>
    <t xml:space="preserve">                                        Площадь</t>
  </si>
  <si>
    <t>за период: 01.01.2024-31.12.2024</t>
  </si>
  <si>
    <t>Переходящие остатки денежных средств на 01.01.2024</t>
  </si>
  <si>
    <t>Переходящие остатки денежных средств  на 31.12.2024</t>
  </si>
  <si>
    <t>Дебиторская задолженность  за 2024г</t>
  </si>
  <si>
    <t xml:space="preserve">Остатки денежных средств за 2024г </t>
  </si>
  <si>
    <t>1.2</t>
  </si>
  <si>
    <t>4.5</t>
  </si>
  <si>
    <t>4.6</t>
  </si>
  <si>
    <t>4.7</t>
  </si>
  <si>
    <t>4.8</t>
  </si>
  <si>
    <t>11.2</t>
  </si>
  <si>
    <t>Ботонирование контейнерной площадки Чкалова д 33</t>
  </si>
  <si>
    <t>Вывоз КГМ (ветки) Чкалова, д.33, 35</t>
  </si>
  <si>
    <t>двор</t>
  </si>
  <si>
    <t>Выдача краски для субботника Чкалова д 33</t>
  </si>
  <si>
    <t>Выдача поливочного шланга</t>
  </si>
  <si>
    <t>Выдача рассады Чкалова 33</t>
  </si>
  <si>
    <t>Выдача шланга Чкалова д 33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</si>
  <si>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</si>
  <si>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</si>
  <si>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</si>
  <si>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Демонтаж мелких конструктивных элементов</t>
  </si>
  <si>
    <t>Демонтаж опалубки Чкалова д 33</t>
  </si>
  <si>
    <t>Завоз песка с предварительной частичной очисткой</t>
  </si>
  <si>
    <t>Закрашивание незаконной рекламы на фасаде дома Чкалова 33</t>
  </si>
  <si>
    <t>Закрытие вентиляционного продуха в подвале</t>
  </si>
  <si>
    <t>Заливка парковых дорожек Чкалова д 33</t>
  </si>
  <si>
    <t>Замена гебо д 15 мм</t>
  </si>
  <si>
    <t>Замена калачей на кожухотрубном водонагревателе (сварка)д 80</t>
  </si>
  <si>
    <t>Замена светильника с датчиком движения</t>
  </si>
  <si>
    <t>Замена участка КНС Чкалова д 33 кв 18</t>
  </si>
  <si>
    <t>Участок</t>
  </si>
  <si>
    <t>Замена шарового металического крана д 15-32мм</t>
  </si>
  <si>
    <t>Изготовление и монтаж стенда  Чкалова 33</t>
  </si>
  <si>
    <t>Мелкий ремонт тамбурной двери (подгонка)</t>
  </si>
  <si>
    <t>Мелкий ремонт чердачной двери</t>
  </si>
  <si>
    <t>Навеска замка (навеской)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</si>
  <si>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</si>
  <si>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</si>
  <si>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</si>
  <si>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</si>
  <si>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кровли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</si>
  <si>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</si>
  <si>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</si>
  <si>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Очистка фановых труб от наледи и изморози</t>
  </si>
  <si>
    <t>Планировка территории вручную Чкалова, д.33</t>
  </si>
  <si>
    <t>Планировка территории с использование франт погр Чкалова д 33</t>
  </si>
  <si>
    <t>Прочистка стояка водоснабжения ХВС и ГВС 32 (включая врезку)</t>
  </si>
  <si>
    <t>Регулировка доводчика</t>
  </si>
  <si>
    <t>Ремон крыльца Чкалова д 33 п 2</t>
  </si>
  <si>
    <t>Ремонт ВВП иТУ Чкалова д 33</t>
  </si>
  <si>
    <t>Ремонт подъездного отопления Чкалова, д.33, п.5</t>
  </si>
  <si>
    <t>Ремонт труб КНС д 110</t>
  </si>
  <si>
    <t>Ремонт участка ГВС, ХВС Чкалова, д.33, кв.24</t>
  </si>
  <si>
    <t>Сварочные работы (без стоимости материала)</t>
  </si>
  <si>
    <t>Смена труб ХВС ГВС д 20-25 армированная</t>
  </si>
  <si>
    <t>Смена труб ХВС ГВС д 32 армированная</t>
  </si>
  <si>
    <t>Содержание ДРС 1,2 кв.2024 г.,К=0,8;0,85;0,9;1</t>
  </si>
  <si>
    <t>Содержание ДРС 3,4 кв.2024 г.К=0,8;0,85;0,9;1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</si>
  <si>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</si>
  <si>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</si>
  <si>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</si>
  <si>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</si>
  <si>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</si>
  <si>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</si>
  <si>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Услуги автовышки (формовочная обрезка деревьев) Чкалова, д.33</t>
  </si>
  <si>
    <t>Установка замка на почтовый ящик</t>
  </si>
  <si>
    <t>Установка клумбы</t>
  </si>
  <si>
    <t>Установка пружины на тамбурную дверь</t>
  </si>
  <si>
    <t>Установка сничек</t>
  </si>
  <si>
    <t>Установка шарниров на тамбурную дверь</t>
  </si>
  <si>
    <t>Хол.вода потр.при сод.общ.имущ.МКД, 3,4 кв.2024,1-5 эт.,К=0,8</t>
  </si>
  <si>
    <t>Хол.вода потр.при сод.общ.имущ.МКД,1,2 кв.2024 г,1-5 эт,К=0,8</t>
  </si>
  <si>
    <t>Чистка ВВП д 80мм</t>
  </si>
  <si>
    <t>Секция</t>
  </si>
  <si>
    <t>Чистка фильтра трубной очистки ГВС ХВС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</si>
  <si>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</si>
  <si>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</si>
  <si>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13.14</t>
  </si>
  <si>
    <t>13.15</t>
  </si>
  <si>
    <t>13.16</t>
  </si>
  <si>
    <t>Уборка камней удаление корней на придом территории Чкалова д 33</t>
  </si>
  <si>
    <t>13.17</t>
  </si>
  <si>
    <t>Установка деревянного забора длина пролета 2,4 м со стоимостью</t>
  </si>
  <si>
    <t>13.18</t>
  </si>
  <si>
    <t>13.19</t>
  </si>
  <si>
    <t>13.20</t>
  </si>
  <si>
    <t>Замена участка трубы КНС ПП д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</si>
</sst>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42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100">
    <xf numFmtId="0" fontId="0" fillId="0" borderId="0" xfId="0"/>
    <xf numFmtId="0" fontId="34" fillId="0" borderId="0" xfId="4" applyFont="1" applyFill="1" applyAlignment="1">
      <alignment horizontal="center" wrapText="1"/>
    </xf>
    <xf numFmtId="0" fontId="39" fillId="0" borderId="2" xfId="1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4" fontId="34" fillId="0" borderId="0" xfId="4" applyNumberFormat="1" applyFont="1" applyFill="1" applyAlignment="1">
      <alignment horizontal="center" wrapText="1"/>
    </xf>
    <xf numFmtId="4" fontId="40" fillId="0" borderId="0" xfId="1" applyNumberFormat="1" applyFont="1" applyFill="1" applyBorder="1" applyAlignment="1">
      <alignment vertical="center" wrapText="1"/>
    </xf>
    <xf numFmtId="0" fontId="37" fillId="0" borderId="2" xfId="60" applyFont="1" applyFill="1" applyBorder="1" applyAlignment="1">
      <alignment horizontal="center" vertical="center"/>
    </xf>
    <xf numFmtId="0" fontId="37" fillId="0" borderId="2" xfId="60" applyFont="1" applyFill="1" applyBorder="1" applyAlignment="1">
      <alignment horizontal="left" vertical="center" wrapText="1"/>
    </xf>
    <xf numFmtId="0" fontId="37" fillId="0" borderId="2" xfId="6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left" vertical="center" wrapText="1"/>
    </xf>
    <xf numFmtId="0" fontId="34" fillId="0" borderId="2" xfId="64" applyFont="1" applyFill="1" applyBorder="1" applyAlignment="1">
      <alignment horizontal="center" vertical="center" wrapText="1"/>
    </xf>
    <xf numFmtId="4" fontId="39" fillId="0" borderId="2" xfId="65" applyNumberFormat="1" applyFont="1" applyFill="1" applyBorder="1" applyAlignment="1">
      <alignment horizontal="center" vertical="center" wrapText="1"/>
    </xf>
    <xf numFmtId="164" fontId="39" fillId="0" borderId="2" xfId="65" applyFont="1" applyFill="1" applyBorder="1" applyAlignment="1">
      <alignment horizontal="right" vertical="center" wrapText="1"/>
    </xf>
    <xf numFmtId="0" fontId="35" fillId="4" borderId="2" xfId="64" applyFont="1" applyFill="1" applyBorder="1" applyAlignment="1">
      <alignment horizontal="center" vertical="center" wrapText="1"/>
    </xf>
    <xf numFmtId="0" fontId="35" fillId="4" borderId="2" xfId="64" applyFont="1" applyFill="1" applyBorder="1" applyAlignment="1">
      <alignment horizontal="left" vertical="top" wrapText="1"/>
    </xf>
    <xf numFmtId="4" fontId="35" fillId="4" borderId="2" xfId="65" applyNumberFormat="1" applyFont="1" applyFill="1" applyBorder="1" applyAlignment="1">
      <alignment horizontal="right" vertical="center" wrapText="1"/>
    </xf>
    <xf numFmtId="164" fontId="34" fillId="4" borderId="2" xfId="65" applyFont="1" applyFill="1" applyBorder="1" applyAlignment="1">
      <alignment horizontal="right" vertical="center" wrapText="1"/>
    </xf>
    <xf numFmtId="2" fontId="34" fillId="0" borderId="0" xfId="64" applyNumberFormat="1" applyFont="1" applyFill="1" applyAlignment="1">
      <alignment horizontal="center" wrapText="1"/>
    </xf>
    <xf numFmtId="43" fontId="34" fillId="0" borderId="0" xfId="64" applyNumberFormat="1" applyFont="1"/>
    <xf numFmtId="0" fontId="34" fillId="0" borderId="0" xfId="64" applyFont="1"/>
    <xf numFmtId="0" fontId="34" fillId="3" borderId="0" xfId="64" applyFont="1" applyFill="1" applyAlignment="1">
      <alignment horizontal="center" wrapText="1"/>
    </xf>
    <xf numFmtId="164" fontId="37" fillId="4" borderId="2" xfId="65" applyFont="1" applyFill="1" applyBorder="1" applyAlignment="1">
      <alignment horizontal="right" vertical="center" wrapText="1"/>
    </xf>
    <xf numFmtId="4" fontId="35" fillId="4" borderId="2" xfId="65" applyNumberFormat="1" applyFont="1" applyFill="1" applyBorder="1" applyAlignment="1">
      <alignment horizontal="right"/>
    </xf>
    <xf numFmtId="164" fontId="34" fillId="4" borderId="2" xfId="65" applyFont="1" applyFill="1" applyBorder="1" applyAlignment="1">
      <alignment horizontal="right"/>
    </xf>
    <xf numFmtId="0" fontId="34" fillId="0" borderId="0" xfId="64" applyFont="1" applyFill="1"/>
    <xf numFmtId="0" fontId="35" fillId="4" borderId="2" xfId="64" applyFont="1" applyFill="1" applyBorder="1" applyAlignment="1">
      <alignment horizontal="center" vertical="center"/>
    </xf>
    <xf numFmtId="4" fontId="35" fillId="4" borderId="2" xfId="65" applyNumberFormat="1" applyFont="1" applyFill="1" applyBorder="1" applyAlignment="1">
      <alignment horizontal="right" vertical="center"/>
    </xf>
    <xf numFmtId="164" fontId="34" fillId="4" borderId="2" xfId="65" applyFont="1" applyFill="1" applyBorder="1" applyAlignment="1">
      <alignment horizontal="right" vertical="center"/>
    </xf>
    <xf numFmtId="49" fontId="34" fillId="0" borderId="2" xfId="64" applyNumberFormat="1" applyFont="1" applyFill="1" applyBorder="1" applyAlignment="1">
      <alignment horizontal="center" vertical="center"/>
    </xf>
    <xf numFmtId="164" fontId="34" fillId="4" borderId="2" xfId="65" applyFont="1" applyFill="1" applyBorder="1" applyAlignment="1">
      <alignment vertical="center"/>
    </xf>
    <xf numFmtId="49" fontId="34" fillId="0" borderId="2" xfId="64" applyNumberFormat="1" applyFont="1" applyBorder="1" applyAlignment="1">
      <alignment horizontal="center" vertical="center"/>
    </xf>
    <xf numFmtId="49" fontId="35" fillId="4" borderId="2" xfId="64" applyNumberFormat="1" applyFont="1" applyFill="1" applyBorder="1" applyAlignment="1">
      <alignment horizontal="center" vertical="center"/>
    </xf>
    <xf numFmtId="0" fontId="38" fillId="4" borderId="2" xfId="64" applyFont="1" applyFill="1" applyBorder="1" applyAlignment="1">
      <alignment horizontal="left" vertical="top" wrapText="1"/>
    </xf>
    <xf numFmtId="4" fontId="38" fillId="4" borderId="2" xfId="65" applyNumberFormat="1" applyFont="1" applyFill="1" applyBorder="1" applyAlignment="1">
      <alignment horizontal="right" vertical="center"/>
    </xf>
    <xf numFmtId="164" fontId="37" fillId="4" borderId="2" xfId="65" applyFont="1" applyFill="1" applyBorder="1" applyAlignment="1">
      <alignment horizontal="right" vertical="center"/>
    </xf>
    <xf numFmtId="0" fontId="35" fillId="0" borderId="2" xfId="64" applyFont="1" applyFill="1" applyBorder="1" applyAlignment="1">
      <alignment horizontal="left" vertical="top" wrapText="1"/>
    </xf>
    <xf numFmtId="164" fontId="34" fillId="0" borderId="2" xfId="65" applyFont="1" applyFill="1" applyBorder="1" applyAlignment="1">
      <alignment horizontal="right" vertical="center"/>
    </xf>
    <xf numFmtId="49" fontId="35" fillId="4" borderId="2" xfId="64" applyNumberFormat="1" applyFont="1" applyFill="1" applyBorder="1" applyAlignment="1">
      <alignment horizontal="left" vertical="top" wrapText="1"/>
    </xf>
    <xf numFmtId="49" fontId="34" fillId="4" borderId="2" xfId="65" applyNumberFormat="1" applyFont="1" applyFill="1" applyBorder="1" applyAlignment="1">
      <alignment horizontal="right" vertical="center"/>
    </xf>
    <xf numFmtId="0" fontId="31" fillId="0" borderId="0" xfId="4"/>
    <xf numFmtId="0" fontId="34" fillId="3" borderId="0" xfId="4" applyFont="1" applyFill="1" applyAlignment="1">
      <alignment horizontal="center" wrapText="1"/>
    </xf>
    <xf numFmtId="0" fontId="34" fillId="0" borderId="0" xfId="4" applyFont="1" applyFill="1"/>
    <xf numFmtId="4" fontId="34" fillId="0" borderId="0" xfId="4" applyNumberFormat="1" applyFont="1" applyFill="1"/>
    <xf numFmtId="49" fontId="34" fillId="0" borderId="0" xfId="4" applyNumberFormat="1" applyFont="1" applyFill="1"/>
    <xf numFmtId="0" fontId="35" fillId="0" borderId="2" xfId="64" applyFont="1" applyBorder="1" applyAlignment="1">
      <alignment horizontal="right" vertical="center"/>
    </xf>
    <xf numFmtId="43" fontId="37" fillId="0" borderId="2" xfId="62" applyFont="1" applyFill="1" applyBorder="1" applyAlignment="1">
      <alignment horizontal="center" vertical="center" wrapText="1"/>
    </xf>
    <xf numFmtId="43" fontId="34" fillId="0" borderId="2" xfId="62" applyFont="1" applyFill="1" applyBorder="1" applyAlignment="1">
      <alignment vertical="center" wrapText="1"/>
    </xf>
    <xf numFmtId="49" fontId="34" fillId="0" borderId="2" xfId="0" applyNumberFormat="1" applyFont="1" applyFill="1" applyBorder="1"/>
    <xf numFmtId="165" fontId="34" fillId="0" borderId="2" xfId="0" applyNumberFormat="1" applyFont="1" applyFill="1" applyBorder="1"/>
    <xf numFmtId="49" fontId="34" fillId="0" borderId="2" xfId="0" applyNumberFormat="1" applyFont="1" applyFill="1" applyBorder="1" applyAlignment="1">
      <alignment horizontal="right"/>
    </xf>
    <xf numFmtId="0" fontId="34" fillId="0" borderId="2" xfId="0" applyFont="1" applyBorder="1"/>
    <xf numFmtId="165" fontId="34" fillId="0" borderId="2" xfId="0" applyNumberFormat="1" applyFont="1" applyBorder="1"/>
    <xf numFmtId="0" fontId="40" fillId="0" borderId="3" xfId="1" applyFont="1" applyFill="1" applyBorder="1" applyAlignment="1">
      <alignment horizontal="left" vertical="center" wrapText="1"/>
    </xf>
    <xf numFmtId="164" fontId="34" fillId="0" borderId="0" xfId="5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right" vertical="top" wrapText="1"/>
    </xf>
    <xf numFmtId="43" fontId="34" fillId="0" borderId="0" xfId="62" applyFont="1" applyFill="1" applyAlignment="1">
      <alignment horizontal="left" vertical="center" wrapText="1"/>
    </xf>
    <xf numFmtId="43" fontId="34" fillId="0" borderId="0" xfId="62" applyFont="1" applyFill="1" applyAlignment="1">
      <alignment horizontal="right" vertical="center" wrapText="1"/>
    </xf>
    <xf numFmtId="49" fontId="34" fillId="0" borderId="2" xfId="0" applyNumberFormat="1" applyFont="1" applyBorder="1" applyAlignment="1">
      <alignment horizontal="center" vertical="center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4" fillId="5" borderId="2" xfId="0" applyNumberFormat="1" applyFont="1" applyFill="1" applyBorder="1"/>
    <xf numFmtId="164" fontId="37" fillId="5" borderId="2" xfId="61" applyFont="1" applyFill="1" applyBorder="1" applyAlignment="1">
      <alignment vertical="center"/>
    </xf>
    <xf numFmtId="4" fontId="43" fillId="0" borderId="0" xfId="4" applyNumberFormat="1" applyFont="1" applyFill="1" applyAlignment="1">
      <alignment horizontal="center" wrapText="1"/>
    </xf>
    <xf numFmtId="4" fontId="34" fillId="5" borderId="0" xfId="62" applyNumberFormat="1" applyFont="1" applyFill="1" applyAlignment="1">
      <alignment horizontal="center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5" fillId="5" borderId="2" xfId="65" applyNumberFormat="1" applyFont="1" applyFill="1" applyBorder="1" applyAlignment="1">
      <alignment horizontal="right" vertical="center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0" fontId="35" fillId="0" borderId="3" xfId="63" applyFont="1" applyFill="1" applyBorder="1" applyAlignment="1">
      <alignment horizontal="center" vertical="center" wrapText="1"/>
    </xf>
    <xf numFmtId="0" fontId="35" fillId="0" borderId="4" xfId="63" applyFont="1" applyFill="1" applyBorder="1" applyAlignment="1">
      <alignment horizontal="center" vertical="center" wrapText="1"/>
    </xf>
    <xf numFmtId="0" fontId="35" fillId="0" borderId="5" xfId="63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</cellXfs>
  <cellStyles count="68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0 2" xfId="66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4"/>
    <cellStyle name="Обычный 3 3" xfId="63"/>
    <cellStyle name="Обычный 30" xfId="56"/>
    <cellStyle name="Обычный 31" xfId="58"/>
    <cellStyle name="Обычный 32" xfId="60"/>
    <cellStyle name="Обычный 33" xfId="67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" xfId="62" builtinId="3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 2" xfId="6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20"/>
  <sheetViews>
    <sheetView tabSelected="1" zoomScaleNormal="100" workbookViewId="0">
      <selection activeCell="F1" sqref="F1:F1048576"/>
    </sheetView>
  </sheetViews>
  <sheetFormatPr defaultRowHeight="15" outlineLevelRow="2" x14ac:dyDescent="0.25"/>
  <cols>
    <col min="1" max="1" width="9.140625" style="9"/>
    <col min="2" max="2" width="68.140625" style="3" customWidth="1"/>
    <col min="3" max="3" width="14.7109375" style="8" customWidth="1"/>
    <col min="4" max="4" width="9.140625" style="4" customWidth="1"/>
    <col min="5" max="5" width="12.7109375" style="4" customWidth="1"/>
    <col min="6" max="6" width="17.28515625" style="12" customWidth="1"/>
    <col min="7" max="16384" width="9.140625" style="1"/>
  </cols>
  <sheetData>
    <row r="2" spans="1:7" ht="15.75" customHeight="1" x14ac:dyDescent="0.25">
      <c r="A2" s="76" t="s">
        <v>4</v>
      </c>
      <c r="B2" s="76"/>
      <c r="C2" s="76"/>
      <c r="D2" s="76"/>
      <c r="E2" s="76"/>
    </row>
    <row r="3" spans="1:7" ht="15" customHeight="1" x14ac:dyDescent="0.25">
      <c r="A3" s="76" t="s">
        <v>72</v>
      </c>
      <c r="B3" s="76"/>
      <c r="C3" s="76"/>
      <c r="D3" s="76"/>
      <c r="E3" s="76"/>
    </row>
    <row r="4" spans="1:7" ht="17.25" customHeight="1" x14ac:dyDescent="0.25">
      <c r="A4" s="77" t="s">
        <v>130</v>
      </c>
      <c r="B4" s="77"/>
      <c r="C4" s="77"/>
      <c r="D4" s="77"/>
      <c r="E4" s="77"/>
    </row>
    <row r="5" spans="1:7" ht="17.25" customHeight="1" x14ac:dyDescent="0.25">
      <c r="A5" s="61"/>
      <c r="B5" s="61"/>
      <c r="C5" s="61"/>
      <c r="D5" s="61"/>
      <c r="E5" s="61"/>
    </row>
    <row r="6" spans="1:7" x14ac:dyDescent="0.25">
      <c r="B6" s="62" t="s">
        <v>129</v>
      </c>
      <c r="C6" s="72">
        <v>3634.7</v>
      </c>
      <c r="D6" s="63" t="s">
        <v>3</v>
      </c>
      <c r="E6" s="64"/>
    </row>
    <row r="7" spans="1:7" ht="39" customHeight="1" x14ac:dyDescent="0.25">
      <c r="A7" s="78" t="s">
        <v>5</v>
      </c>
      <c r="B7" s="79"/>
      <c r="C7" s="79"/>
      <c r="D7" s="79"/>
      <c r="E7" s="80"/>
    </row>
    <row r="8" spans="1:7" x14ac:dyDescent="0.25">
      <c r="A8" s="66">
        <v>1</v>
      </c>
      <c r="B8" s="81" t="s">
        <v>131</v>
      </c>
      <c r="C8" s="82"/>
      <c r="D8" s="83">
        <v>662855.57999999996</v>
      </c>
      <c r="E8" s="84"/>
      <c r="F8" s="71"/>
    </row>
    <row r="9" spans="1:7" ht="30" x14ac:dyDescent="0.25">
      <c r="A9" s="10">
        <v>2</v>
      </c>
      <c r="B9" s="60" t="s">
        <v>6</v>
      </c>
      <c r="C9" s="6"/>
      <c r="D9" s="85">
        <f>D10+D11+D12</f>
        <v>1374607.84</v>
      </c>
      <c r="E9" s="85"/>
      <c r="F9" s="13"/>
      <c r="G9" s="13"/>
    </row>
    <row r="10" spans="1:7" x14ac:dyDescent="0.25">
      <c r="A10" s="11" t="s">
        <v>13</v>
      </c>
      <c r="B10" s="5" t="s">
        <v>14</v>
      </c>
      <c r="C10" s="7"/>
      <c r="D10" s="86">
        <v>1252970.94</v>
      </c>
      <c r="E10" s="87"/>
    </row>
    <row r="11" spans="1:7" x14ac:dyDescent="0.25">
      <c r="A11" s="11" t="s">
        <v>15</v>
      </c>
      <c r="B11" s="5" t="s">
        <v>12</v>
      </c>
      <c r="C11" s="7"/>
      <c r="D11" s="86">
        <v>106118.1</v>
      </c>
      <c r="E11" s="87"/>
    </row>
    <row r="12" spans="1:7" x14ac:dyDescent="0.25">
      <c r="A12" s="11" t="s">
        <v>16</v>
      </c>
      <c r="B12" s="5" t="s">
        <v>7</v>
      </c>
      <c r="C12" s="7"/>
      <c r="D12" s="86">
        <v>15518.8</v>
      </c>
      <c r="E12" s="87"/>
    </row>
    <row r="13" spans="1:7" ht="30.75" customHeight="1" x14ac:dyDescent="0.25">
      <c r="A13" s="10">
        <v>3</v>
      </c>
      <c r="B13" s="88" t="s">
        <v>21</v>
      </c>
      <c r="C13" s="88"/>
      <c r="D13" s="89">
        <f>D14+D15+D16</f>
        <v>1225527.2000000002</v>
      </c>
      <c r="E13" s="90"/>
    </row>
    <row r="14" spans="1:7" x14ac:dyDescent="0.25">
      <c r="A14" s="11" t="s">
        <v>17</v>
      </c>
      <c r="B14" s="5" t="s">
        <v>14</v>
      </c>
      <c r="C14" s="7"/>
      <c r="D14" s="86">
        <v>1183946.08</v>
      </c>
      <c r="E14" s="87"/>
    </row>
    <row r="15" spans="1:7" x14ac:dyDescent="0.25">
      <c r="A15" s="11" t="s">
        <v>18</v>
      </c>
      <c r="B15" s="5" t="s">
        <v>12</v>
      </c>
      <c r="C15" s="7"/>
      <c r="D15" s="86">
        <v>26062.32</v>
      </c>
      <c r="E15" s="87"/>
    </row>
    <row r="16" spans="1:7" x14ac:dyDescent="0.25">
      <c r="A16" s="11" t="s">
        <v>19</v>
      </c>
      <c r="B16" s="5" t="s">
        <v>7</v>
      </c>
      <c r="C16" s="7"/>
      <c r="D16" s="86">
        <f>D12</f>
        <v>15518.8</v>
      </c>
      <c r="E16" s="87"/>
    </row>
    <row r="17" spans="1:8" x14ac:dyDescent="0.25">
      <c r="A17" s="11">
        <v>4</v>
      </c>
      <c r="B17" s="5" t="s">
        <v>133</v>
      </c>
      <c r="C17" s="7"/>
      <c r="D17" s="91">
        <f>D9-D13</f>
        <v>149080.6399999999</v>
      </c>
      <c r="E17" s="92"/>
    </row>
    <row r="18" spans="1:8" ht="30" customHeight="1" x14ac:dyDescent="0.25">
      <c r="A18" s="10">
        <v>5</v>
      </c>
      <c r="B18" s="96" t="s">
        <v>22</v>
      </c>
      <c r="C18" s="97"/>
      <c r="D18" s="98">
        <f>C120</f>
        <v>2138958.2399999993</v>
      </c>
      <c r="E18" s="99"/>
    </row>
    <row r="19" spans="1:8" x14ac:dyDescent="0.25">
      <c r="A19" s="11">
        <v>6</v>
      </c>
      <c r="B19" s="5" t="s">
        <v>134</v>
      </c>
      <c r="C19" s="7"/>
      <c r="D19" s="91">
        <f>D9-D18</f>
        <v>-764350.39999999921</v>
      </c>
      <c r="E19" s="92"/>
    </row>
    <row r="20" spans="1:8" x14ac:dyDescent="0.25">
      <c r="A20" s="66">
        <v>7</v>
      </c>
      <c r="B20" s="67" t="s">
        <v>132</v>
      </c>
      <c r="C20" s="68"/>
      <c r="D20" s="83">
        <f>D8+D9-D18</f>
        <v>-101494.81999999937</v>
      </c>
      <c r="E20" s="84"/>
    </row>
    <row r="21" spans="1:8" ht="38.25" customHeight="1" x14ac:dyDescent="0.25">
      <c r="A21" s="93" t="s">
        <v>91</v>
      </c>
      <c r="B21" s="94"/>
      <c r="C21" s="94"/>
      <c r="D21" s="94"/>
      <c r="E21" s="95"/>
      <c r="F21"/>
      <c r="G21"/>
      <c r="H21"/>
    </row>
    <row r="22" spans="1:8" ht="73.5" customHeight="1" x14ac:dyDescent="0.25">
      <c r="A22" s="18" t="s">
        <v>20</v>
      </c>
      <c r="B22" s="2" t="s">
        <v>0</v>
      </c>
      <c r="C22" s="19" t="s">
        <v>8</v>
      </c>
      <c r="D22" s="52" t="s">
        <v>9</v>
      </c>
      <c r="E22" s="20" t="s">
        <v>1</v>
      </c>
      <c r="F22"/>
      <c r="G22"/>
      <c r="H22"/>
    </row>
    <row r="23" spans="1:8" x14ac:dyDescent="0.25">
      <c r="A23" s="21">
        <v>1</v>
      </c>
      <c r="B23" s="22" t="s">
        <v>44</v>
      </c>
      <c r="C23" s="23">
        <f>SUM(C24:C25)</f>
        <v>236270.03999999998</v>
      </c>
      <c r="D23" s="24"/>
      <c r="E23" s="24"/>
      <c r="F23" s="25"/>
      <c r="G23"/>
      <c r="H23"/>
    </row>
    <row r="24" spans="1:8" s="47" customFormat="1" x14ac:dyDescent="0.25">
      <c r="A24" s="65" t="s">
        <v>23</v>
      </c>
      <c r="B24" s="73" t="s">
        <v>193</v>
      </c>
      <c r="C24" s="74">
        <v>109041</v>
      </c>
      <c r="D24" s="73" t="s">
        <v>3</v>
      </c>
      <c r="E24" s="74">
        <v>21808.2</v>
      </c>
      <c r="F24" s="26"/>
      <c r="G24" s="27"/>
      <c r="H24" s="27"/>
    </row>
    <row r="25" spans="1:8" s="47" customFormat="1" x14ac:dyDescent="0.25">
      <c r="A25" s="65" t="s">
        <v>135</v>
      </c>
      <c r="B25" s="73" t="s">
        <v>194</v>
      </c>
      <c r="C25" s="74">
        <v>127229.04</v>
      </c>
      <c r="D25" s="73" t="s">
        <v>3</v>
      </c>
      <c r="E25" s="74">
        <v>21808.2</v>
      </c>
      <c r="F25" s="26"/>
      <c r="G25" s="27"/>
      <c r="H25" s="27"/>
    </row>
    <row r="26" spans="1:8" s="48" customFormat="1" ht="28.5" x14ac:dyDescent="0.25">
      <c r="A26" s="21">
        <v>2</v>
      </c>
      <c r="B26" s="22" t="s">
        <v>45</v>
      </c>
      <c r="C26" s="23">
        <f>SUM(C27:C28)</f>
        <v>116311.86</v>
      </c>
      <c r="D26" s="24"/>
      <c r="E26" s="24"/>
      <c r="F26" s="28"/>
      <c r="G26" s="28"/>
      <c r="H26" s="28"/>
    </row>
    <row r="27" spans="1:8" s="47" customFormat="1" x14ac:dyDescent="0.25">
      <c r="A27" s="65" t="s">
        <v>13</v>
      </c>
      <c r="B27" s="73" t="s">
        <v>189</v>
      </c>
      <c r="C27" s="74">
        <v>52703.88</v>
      </c>
      <c r="D27" s="73" t="s">
        <v>3</v>
      </c>
      <c r="E27" s="74">
        <v>21808.2</v>
      </c>
      <c r="F27" s="27"/>
      <c r="G27" s="27"/>
      <c r="H27" s="27"/>
    </row>
    <row r="28" spans="1:8" s="47" customFormat="1" x14ac:dyDescent="0.25">
      <c r="A28" s="65" t="s">
        <v>15</v>
      </c>
      <c r="B28" s="73" t="s">
        <v>190</v>
      </c>
      <c r="C28" s="74">
        <v>63607.98</v>
      </c>
      <c r="D28" s="73" t="s">
        <v>3</v>
      </c>
      <c r="E28" s="74">
        <v>21808.2</v>
      </c>
      <c r="F28" s="27"/>
      <c r="G28" s="27"/>
      <c r="H28" s="27"/>
    </row>
    <row r="29" spans="1:8" s="48" customFormat="1" x14ac:dyDescent="0.25">
      <c r="A29" s="21">
        <v>3</v>
      </c>
      <c r="B29" s="22" t="s">
        <v>46</v>
      </c>
      <c r="C29" s="23"/>
      <c r="D29" s="29"/>
      <c r="E29" s="24"/>
      <c r="F29" s="28"/>
      <c r="G29" s="28"/>
      <c r="H29" s="28"/>
    </row>
    <row r="30" spans="1:8" s="48" customFormat="1" ht="28.5" x14ac:dyDescent="0.25">
      <c r="A30" s="21">
        <v>4</v>
      </c>
      <c r="B30" s="22" t="s">
        <v>47</v>
      </c>
      <c r="C30" s="23">
        <f>SUM(C31:C38)</f>
        <v>35918.03</v>
      </c>
      <c r="D30" s="24"/>
      <c r="E30" s="24"/>
      <c r="F30" s="28"/>
      <c r="G30" s="28"/>
      <c r="H30" s="28"/>
    </row>
    <row r="31" spans="1:8" s="47" customFormat="1" x14ac:dyDescent="0.25">
      <c r="A31" s="65" t="s">
        <v>24</v>
      </c>
      <c r="B31" s="73" t="s">
        <v>148</v>
      </c>
      <c r="C31" s="74">
        <v>3421.23</v>
      </c>
      <c r="D31" s="73" t="s">
        <v>3</v>
      </c>
      <c r="E31" s="74">
        <v>22808.2</v>
      </c>
      <c r="F31" s="27"/>
      <c r="G31" s="27"/>
      <c r="H31" s="27"/>
    </row>
    <row r="32" spans="1:8" s="47" customFormat="1" x14ac:dyDescent="0.25">
      <c r="A32" s="65" t="s">
        <v>25</v>
      </c>
      <c r="B32" s="73" t="s">
        <v>149</v>
      </c>
      <c r="C32" s="74">
        <v>2726.03</v>
      </c>
      <c r="D32" s="73" t="s">
        <v>3</v>
      </c>
      <c r="E32" s="74">
        <v>21808.2</v>
      </c>
      <c r="F32" s="27"/>
      <c r="G32" s="27"/>
      <c r="H32" s="27"/>
    </row>
    <row r="33" spans="1:8" s="47" customFormat="1" x14ac:dyDescent="0.25">
      <c r="A33" s="65" t="s">
        <v>26</v>
      </c>
      <c r="B33" s="73" t="s">
        <v>172</v>
      </c>
      <c r="C33" s="74">
        <v>1454.61</v>
      </c>
      <c r="D33" s="73" t="s">
        <v>3</v>
      </c>
      <c r="E33" s="74">
        <v>21808.2</v>
      </c>
      <c r="F33" s="27"/>
      <c r="G33" s="27"/>
      <c r="H33" s="27"/>
    </row>
    <row r="34" spans="1:8" s="47" customFormat="1" x14ac:dyDescent="0.25">
      <c r="A34" s="65" t="s">
        <v>27</v>
      </c>
      <c r="B34" s="73" t="s">
        <v>173</v>
      </c>
      <c r="C34" s="74">
        <v>1710.62</v>
      </c>
      <c r="D34" s="73" t="s">
        <v>3</v>
      </c>
      <c r="E34" s="74">
        <v>22808.2</v>
      </c>
      <c r="F34" s="27"/>
      <c r="G34" s="27"/>
      <c r="H34" s="27"/>
    </row>
    <row r="35" spans="1:8" s="47" customFormat="1" x14ac:dyDescent="0.25">
      <c r="A35" s="65" t="s">
        <v>136</v>
      </c>
      <c r="B35" s="73" t="s">
        <v>201</v>
      </c>
      <c r="C35" s="74">
        <v>2661.72</v>
      </c>
      <c r="D35" s="73" t="s">
        <v>3</v>
      </c>
      <c r="E35" s="74">
        <v>22808.2</v>
      </c>
      <c r="F35" s="27"/>
      <c r="G35" s="27"/>
      <c r="H35" s="27"/>
    </row>
    <row r="36" spans="1:8" s="47" customFormat="1" x14ac:dyDescent="0.25">
      <c r="A36" s="65" t="s">
        <v>137</v>
      </c>
      <c r="B36" s="73" t="s">
        <v>202</v>
      </c>
      <c r="C36" s="74">
        <v>2361.83</v>
      </c>
      <c r="D36" s="73" t="s">
        <v>3</v>
      </c>
      <c r="E36" s="74">
        <v>21808.2</v>
      </c>
      <c r="F36" s="27"/>
      <c r="G36" s="27"/>
      <c r="H36" s="27"/>
    </row>
    <row r="37" spans="1:8" s="47" customFormat="1" x14ac:dyDescent="0.25">
      <c r="A37" s="65" t="s">
        <v>138</v>
      </c>
      <c r="B37" s="73" t="s">
        <v>206</v>
      </c>
      <c r="C37" s="74">
        <v>10177.89</v>
      </c>
      <c r="D37" s="73" t="s">
        <v>3</v>
      </c>
      <c r="E37" s="74">
        <v>21808.2</v>
      </c>
      <c r="F37" s="27"/>
      <c r="G37" s="27"/>
      <c r="H37" s="27"/>
    </row>
    <row r="38" spans="1:8" s="47" customFormat="1" x14ac:dyDescent="0.25">
      <c r="A38" s="65" t="s">
        <v>139</v>
      </c>
      <c r="B38" s="73" t="s">
        <v>207</v>
      </c>
      <c r="C38" s="74">
        <v>11404.1</v>
      </c>
      <c r="D38" s="73" t="s">
        <v>3</v>
      </c>
      <c r="E38" s="74">
        <v>22808.2</v>
      </c>
      <c r="F38" s="27"/>
      <c r="G38" s="27"/>
      <c r="H38" s="27"/>
    </row>
    <row r="39" spans="1:8" ht="42.75" outlineLevel="1" x14ac:dyDescent="0.25">
      <c r="A39" s="21">
        <v>5</v>
      </c>
      <c r="B39" s="22" t="s">
        <v>92</v>
      </c>
      <c r="C39" s="30">
        <f>SUM(C40:C80)</f>
        <v>688597.87999999977</v>
      </c>
      <c r="D39" s="31"/>
      <c r="E39" s="31"/>
      <c r="F39" s="25"/>
      <c r="G39" s="25"/>
      <c r="H39"/>
    </row>
    <row r="40" spans="1:8" outlineLevel="1" x14ac:dyDescent="0.25">
      <c r="A40" s="18" t="s">
        <v>28</v>
      </c>
      <c r="B40" s="73" t="s">
        <v>152</v>
      </c>
      <c r="C40" s="74">
        <v>8599.82</v>
      </c>
      <c r="D40" s="73" t="s">
        <v>74</v>
      </c>
      <c r="E40" s="74">
        <v>1</v>
      </c>
      <c r="F40" s="25"/>
      <c r="G40" s="25"/>
      <c r="H40"/>
    </row>
    <row r="41" spans="1:8" outlineLevel="1" x14ac:dyDescent="0.25">
      <c r="A41" s="18" t="s">
        <v>29</v>
      </c>
      <c r="B41" s="73" t="s">
        <v>154</v>
      </c>
      <c r="C41" s="74">
        <v>6188.4</v>
      </c>
      <c r="D41" s="73" t="s">
        <v>74</v>
      </c>
      <c r="E41" s="74">
        <v>2</v>
      </c>
      <c r="F41" s="25"/>
      <c r="G41" s="25"/>
      <c r="H41"/>
    </row>
    <row r="42" spans="1:8" ht="30" customHeight="1" outlineLevel="1" x14ac:dyDescent="0.25">
      <c r="A42" s="18" t="s">
        <v>30</v>
      </c>
      <c r="B42" s="73" t="s">
        <v>157</v>
      </c>
      <c r="C42" s="74">
        <v>11093.48</v>
      </c>
      <c r="D42" s="73" t="s">
        <v>73</v>
      </c>
      <c r="E42" s="74">
        <v>2</v>
      </c>
      <c r="F42" s="25"/>
      <c r="G42" s="25"/>
      <c r="H42"/>
    </row>
    <row r="43" spans="1:8" outlineLevel="1" x14ac:dyDescent="0.25">
      <c r="A43" s="18" t="s">
        <v>31</v>
      </c>
      <c r="B43" s="73" t="s">
        <v>158</v>
      </c>
      <c r="C43" s="74">
        <v>61118.68</v>
      </c>
      <c r="D43" s="73" t="s">
        <v>73</v>
      </c>
      <c r="E43" s="74">
        <v>4</v>
      </c>
      <c r="F43" s="25"/>
      <c r="G43" s="25"/>
      <c r="H43"/>
    </row>
    <row r="44" spans="1:8" outlineLevel="1" x14ac:dyDescent="0.25">
      <c r="A44" s="18" t="s">
        <v>32</v>
      </c>
      <c r="B44" s="73" t="s">
        <v>159</v>
      </c>
      <c r="C44" s="74">
        <v>18995.41</v>
      </c>
      <c r="D44" s="73" t="s">
        <v>73</v>
      </c>
      <c r="E44" s="74">
        <v>7</v>
      </c>
      <c r="F44" s="25"/>
      <c r="G44" s="25"/>
      <c r="H44"/>
    </row>
    <row r="45" spans="1:8" outlineLevel="1" x14ac:dyDescent="0.25">
      <c r="A45" s="18" t="s">
        <v>33</v>
      </c>
      <c r="B45" s="73" t="s">
        <v>160</v>
      </c>
      <c r="C45" s="74">
        <v>14326.19</v>
      </c>
      <c r="D45" s="73" t="s">
        <v>161</v>
      </c>
      <c r="E45" s="74">
        <v>1</v>
      </c>
      <c r="F45" s="25"/>
      <c r="G45" s="25"/>
      <c r="H45"/>
    </row>
    <row r="46" spans="1:8" outlineLevel="1" x14ac:dyDescent="0.25">
      <c r="A46" s="18" t="s">
        <v>34</v>
      </c>
      <c r="B46" s="73" t="s">
        <v>162</v>
      </c>
      <c r="C46" s="74">
        <v>3194.07</v>
      </c>
      <c r="D46" s="73" t="s">
        <v>73</v>
      </c>
      <c r="E46" s="74">
        <v>1</v>
      </c>
      <c r="F46" s="25"/>
      <c r="G46" s="25"/>
      <c r="H46"/>
    </row>
    <row r="47" spans="1:8" outlineLevel="1" x14ac:dyDescent="0.25">
      <c r="A47" s="18" t="s">
        <v>35</v>
      </c>
      <c r="B47" s="73" t="s">
        <v>163</v>
      </c>
      <c r="C47" s="74">
        <v>5743.78</v>
      </c>
      <c r="D47" s="73" t="s">
        <v>74</v>
      </c>
      <c r="E47" s="74">
        <v>1</v>
      </c>
      <c r="F47" s="25"/>
      <c r="G47" s="25"/>
      <c r="H47"/>
    </row>
    <row r="48" spans="1:8" outlineLevel="1" x14ac:dyDescent="0.25">
      <c r="A48" s="18" t="s">
        <v>36</v>
      </c>
      <c r="B48" s="73" t="s">
        <v>84</v>
      </c>
      <c r="C48" s="74">
        <v>3644.86</v>
      </c>
      <c r="D48" s="73" t="s">
        <v>73</v>
      </c>
      <c r="E48" s="74">
        <v>2</v>
      </c>
      <c r="F48" s="25"/>
      <c r="G48" s="25"/>
      <c r="H48"/>
    </row>
    <row r="49" spans="1:8" outlineLevel="1" x14ac:dyDescent="0.25">
      <c r="A49" s="18" t="s">
        <v>37</v>
      </c>
      <c r="B49" s="73" t="s">
        <v>164</v>
      </c>
      <c r="C49" s="74">
        <v>7993.34</v>
      </c>
      <c r="D49" s="73" t="s">
        <v>73</v>
      </c>
      <c r="E49" s="74">
        <v>2</v>
      </c>
      <c r="F49" s="25"/>
      <c r="G49" s="25"/>
      <c r="H49"/>
    </row>
    <row r="50" spans="1:8" outlineLevel="1" x14ac:dyDescent="0.25">
      <c r="A50" s="18" t="s">
        <v>38</v>
      </c>
      <c r="B50" s="73" t="s">
        <v>165</v>
      </c>
      <c r="C50" s="74">
        <v>3498.17</v>
      </c>
      <c r="D50" s="73" t="s">
        <v>73</v>
      </c>
      <c r="E50" s="74">
        <v>1</v>
      </c>
      <c r="F50" s="25"/>
      <c r="G50" s="25"/>
      <c r="H50"/>
    </row>
    <row r="51" spans="1:8" outlineLevel="1" x14ac:dyDescent="0.25">
      <c r="A51" s="18" t="s">
        <v>58</v>
      </c>
      <c r="B51" s="73" t="s">
        <v>166</v>
      </c>
      <c r="C51" s="74">
        <v>9214.83</v>
      </c>
      <c r="D51" s="73" t="s">
        <v>73</v>
      </c>
      <c r="E51" s="74">
        <v>3</v>
      </c>
      <c r="F51" s="25"/>
      <c r="G51" s="25"/>
      <c r="H51"/>
    </row>
    <row r="52" spans="1:8" outlineLevel="1" x14ac:dyDescent="0.25">
      <c r="A52" s="18" t="s">
        <v>59</v>
      </c>
      <c r="B52" s="73" t="s">
        <v>167</v>
      </c>
      <c r="C52" s="74">
        <v>17622.900000000001</v>
      </c>
      <c r="D52" s="73" t="s">
        <v>3</v>
      </c>
      <c r="E52" s="74">
        <v>13131.82</v>
      </c>
      <c r="F52" s="25"/>
      <c r="G52" s="25"/>
      <c r="H52"/>
    </row>
    <row r="53" spans="1:8" outlineLevel="1" x14ac:dyDescent="0.25">
      <c r="A53" s="18" t="s">
        <v>60</v>
      </c>
      <c r="B53" s="73" t="s">
        <v>168</v>
      </c>
      <c r="C53" s="74">
        <v>31076.69</v>
      </c>
      <c r="D53" s="73" t="s">
        <v>3</v>
      </c>
      <c r="E53" s="74">
        <v>21808.2</v>
      </c>
      <c r="F53" s="25"/>
      <c r="G53" s="25"/>
    </row>
    <row r="54" spans="1:8" outlineLevel="1" x14ac:dyDescent="0.25">
      <c r="A54" s="18" t="s">
        <v>61</v>
      </c>
      <c r="B54" s="73" t="s">
        <v>171</v>
      </c>
      <c r="C54" s="74">
        <v>3014.61</v>
      </c>
      <c r="D54" s="73" t="s">
        <v>90</v>
      </c>
      <c r="E54" s="74">
        <v>1</v>
      </c>
      <c r="F54" s="25"/>
      <c r="G54" s="25"/>
    </row>
    <row r="55" spans="1:8" outlineLevel="1" x14ac:dyDescent="0.25">
      <c r="A55" s="18" t="s">
        <v>62</v>
      </c>
      <c r="B55" s="73" t="s">
        <v>78</v>
      </c>
      <c r="C55" s="74">
        <v>6126.36</v>
      </c>
      <c r="D55" s="73" t="s">
        <v>85</v>
      </c>
      <c r="E55" s="74">
        <v>4</v>
      </c>
      <c r="F55" s="25"/>
      <c r="G55" s="25"/>
    </row>
    <row r="56" spans="1:8" outlineLevel="1" x14ac:dyDescent="0.25">
      <c r="A56" s="18" t="s">
        <v>63</v>
      </c>
      <c r="B56" s="73" t="s">
        <v>86</v>
      </c>
      <c r="C56" s="74">
        <v>7459.45</v>
      </c>
      <c r="D56" s="73" t="s">
        <v>73</v>
      </c>
      <c r="E56" s="74">
        <v>5</v>
      </c>
      <c r="F56" s="25"/>
      <c r="G56" s="25"/>
    </row>
    <row r="57" spans="1:8" outlineLevel="1" x14ac:dyDescent="0.25">
      <c r="A57" s="18" t="s">
        <v>64</v>
      </c>
      <c r="B57" s="73" t="s">
        <v>79</v>
      </c>
      <c r="C57" s="74">
        <v>2869.97</v>
      </c>
      <c r="D57" s="73" t="s">
        <v>89</v>
      </c>
      <c r="E57" s="74">
        <v>1</v>
      </c>
      <c r="F57" s="25"/>
      <c r="G57" s="25"/>
    </row>
    <row r="58" spans="1:8" outlineLevel="1" x14ac:dyDescent="0.25">
      <c r="A58" s="18" t="s">
        <v>65</v>
      </c>
      <c r="B58" s="73" t="s">
        <v>80</v>
      </c>
      <c r="C58" s="74">
        <v>128575.66</v>
      </c>
      <c r="D58" s="73" t="s">
        <v>76</v>
      </c>
      <c r="E58" s="74">
        <v>79</v>
      </c>
      <c r="F58" s="25"/>
      <c r="G58" s="25"/>
    </row>
    <row r="59" spans="1:8" outlineLevel="1" x14ac:dyDescent="0.25">
      <c r="A59" s="18" t="s">
        <v>66</v>
      </c>
      <c r="B59" s="73" t="s">
        <v>174</v>
      </c>
      <c r="C59" s="74">
        <v>5523.66</v>
      </c>
      <c r="D59" s="73" t="s">
        <v>73</v>
      </c>
      <c r="E59" s="74">
        <v>2</v>
      </c>
      <c r="F59" s="25"/>
      <c r="G59" s="25"/>
    </row>
    <row r="60" spans="1:8" outlineLevel="1" x14ac:dyDescent="0.25">
      <c r="A60" s="18" t="s">
        <v>67</v>
      </c>
      <c r="B60" s="73" t="s">
        <v>87</v>
      </c>
      <c r="C60" s="74">
        <v>14349.36</v>
      </c>
      <c r="D60" s="73" t="s">
        <v>73</v>
      </c>
      <c r="E60" s="74">
        <v>12</v>
      </c>
      <c r="F60" s="25"/>
      <c r="G60" s="25"/>
    </row>
    <row r="61" spans="1:8" outlineLevel="1" x14ac:dyDescent="0.25">
      <c r="A61" s="18" t="s">
        <v>68</v>
      </c>
      <c r="B61" s="73" t="s">
        <v>177</v>
      </c>
      <c r="C61" s="74">
        <v>11894.1</v>
      </c>
      <c r="D61" s="73" t="s">
        <v>76</v>
      </c>
      <c r="E61" s="74">
        <v>6</v>
      </c>
      <c r="F61" s="25"/>
      <c r="G61" s="25"/>
    </row>
    <row r="62" spans="1:8" outlineLevel="1" x14ac:dyDescent="0.25">
      <c r="A62" s="18" t="s">
        <v>69</v>
      </c>
      <c r="B62" s="73" t="s">
        <v>178</v>
      </c>
      <c r="C62" s="74">
        <v>869.87</v>
      </c>
      <c r="D62" s="73" t="s">
        <v>73</v>
      </c>
      <c r="E62" s="74">
        <v>1</v>
      </c>
      <c r="F62" s="25"/>
      <c r="G62" s="25"/>
    </row>
    <row r="63" spans="1:8" outlineLevel="1" x14ac:dyDescent="0.25">
      <c r="A63" s="18" t="s">
        <v>70</v>
      </c>
      <c r="B63" s="73" t="s">
        <v>75</v>
      </c>
      <c r="C63" s="74">
        <v>3680.98</v>
      </c>
      <c r="D63" s="73" t="s">
        <v>73</v>
      </c>
      <c r="E63" s="74">
        <v>2</v>
      </c>
      <c r="F63" s="25"/>
      <c r="G63" s="25"/>
    </row>
    <row r="64" spans="1:8" outlineLevel="1" x14ac:dyDescent="0.25">
      <c r="A64" s="18" t="s">
        <v>71</v>
      </c>
      <c r="B64" s="73" t="s">
        <v>179</v>
      </c>
      <c r="C64" s="74">
        <v>16580.46</v>
      </c>
      <c r="D64" s="73" t="s">
        <v>88</v>
      </c>
      <c r="E64" s="74">
        <v>1</v>
      </c>
      <c r="F64" s="25"/>
      <c r="G64" s="25"/>
    </row>
    <row r="65" spans="1:7" s="49" customFormat="1" outlineLevel="2" x14ac:dyDescent="0.25">
      <c r="A65" s="18" t="s">
        <v>93</v>
      </c>
      <c r="B65" s="73" t="s">
        <v>180</v>
      </c>
      <c r="C65" s="74">
        <v>35445.54</v>
      </c>
      <c r="D65" s="73" t="s">
        <v>77</v>
      </c>
      <c r="E65" s="74">
        <v>1</v>
      </c>
      <c r="F65" s="32"/>
      <c r="G65" s="32"/>
    </row>
    <row r="66" spans="1:7" s="49" customFormat="1" outlineLevel="2" x14ac:dyDescent="0.25">
      <c r="A66" s="18" t="s">
        <v>94</v>
      </c>
      <c r="B66" s="73" t="s">
        <v>181</v>
      </c>
      <c r="C66" s="74">
        <v>19592.080000000002</v>
      </c>
      <c r="D66" s="73" t="s">
        <v>88</v>
      </c>
      <c r="E66" s="74">
        <v>1</v>
      </c>
      <c r="F66" s="32"/>
      <c r="G66" s="32"/>
    </row>
    <row r="67" spans="1:7" s="49" customFormat="1" outlineLevel="2" x14ac:dyDescent="0.25">
      <c r="A67" s="18" t="s">
        <v>95</v>
      </c>
      <c r="B67" s="73" t="s">
        <v>182</v>
      </c>
      <c r="C67" s="74">
        <v>13257.24</v>
      </c>
      <c r="D67" s="73" t="s">
        <v>76</v>
      </c>
      <c r="E67" s="74">
        <v>12</v>
      </c>
      <c r="F67" s="32"/>
      <c r="G67" s="32"/>
    </row>
    <row r="68" spans="1:7" s="49" customFormat="1" outlineLevel="2" x14ac:dyDescent="0.25">
      <c r="A68" s="18" t="s">
        <v>96</v>
      </c>
      <c r="B68" s="73" t="s">
        <v>183</v>
      </c>
      <c r="C68" s="74">
        <v>11354.61</v>
      </c>
      <c r="D68" s="73" t="s">
        <v>161</v>
      </c>
      <c r="E68" s="74">
        <v>1</v>
      </c>
      <c r="F68" s="32"/>
      <c r="G68" s="32"/>
    </row>
    <row r="69" spans="1:7" s="49" customFormat="1" outlineLevel="2" x14ac:dyDescent="0.25">
      <c r="A69" s="18" t="s">
        <v>97</v>
      </c>
      <c r="B69" s="73" t="s">
        <v>184</v>
      </c>
      <c r="C69" s="74">
        <v>3909.05</v>
      </c>
      <c r="D69" s="73" t="s">
        <v>73</v>
      </c>
      <c r="E69" s="74">
        <v>1</v>
      </c>
      <c r="F69" s="50"/>
    </row>
    <row r="70" spans="1:7" s="49" customFormat="1" outlineLevel="2" x14ac:dyDescent="0.25">
      <c r="A70" s="18" t="s">
        <v>98</v>
      </c>
      <c r="B70" s="73" t="s">
        <v>185</v>
      </c>
      <c r="C70" s="74">
        <v>92856.68</v>
      </c>
      <c r="D70" s="73" t="s">
        <v>76</v>
      </c>
      <c r="E70" s="74">
        <v>14</v>
      </c>
      <c r="F70" s="50"/>
    </row>
    <row r="71" spans="1:7" s="49" customFormat="1" outlineLevel="2" x14ac:dyDescent="0.25">
      <c r="A71" s="18" t="s">
        <v>99</v>
      </c>
      <c r="B71" s="73" t="s">
        <v>186</v>
      </c>
      <c r="C71" s="74">
        <v>27222.04</v>
      </c>
      <c r="D71" s="73" t="s">
        <v>76</v>
      </c>
      <c r="E71" s="74">
        <v>4</v>
      </c>
      <c r="F71" s="50"/>
    </row>
    <row r="72" spans="1:7" s="49" customFormat="1" outlineLevel="2" x14ac:dyDescent="0.25">
      <c r="A72" s="18" t="s">
        <v>100</v>
      </c>
      <c r="B72" s="73" t="s">
        <v>196</v>
      </c>
      <c r="C72" s="74">
        <v>892.56</v>
      </c>
      <c r="D72" s="73" t="s">
        <v>73</v>
      </c>
      <c r="E72" s="74">
        <v>1</v>
      </c>
      <c r="F72" s="50"/>
    </row>
    <row r="73" spans="1:7" s="49" customFormat="1" outlineLevel="2" x14ac:dyDescent="0.25">
      <c r="A73" s="18" t="s">
        <v>101</v>
      </c>
      <c r="B73" s="73" t="s">
        <v>198</v>
      </c>
      <c r="C73" s="74">
        <v>1140.77</v>
      </c>
      <c r="D73" s="73" t="s">
        <v>73</v>
      </c>
      <c r="E73" s="74">
        <v>1</v>
      </c>
      <c r="F73" s="50"/>
    </row>
    <row r="74" spans="1:7" s="49" customFormat="1" outlineLevel="2" x14ac:dyDescent="0.25">
      <c r="A74" s="18" t="s">
        <v>102</v>
      </c>
      <c r="B74" s="73" t="s">
        <v>199</v>
      </c>
      <c r="C74" s="74">
        <v>1170.6300000000001</v>
      </c>
      <c r="D74" s="73" t="s">
        <v>73</v>
      </c>
      <c r="E74" s="74">
        <v>1</v>
      </c>
      <c r="F74" s="50"/>
    </row>
    <row r="75" spans="1:7" s="49" customFormat="1" outlineLevel="2" x14ac:dyDescent="0.25">
      <c r="A75" s="18" t="s">
        <v>103</v>
      </c>
      <c r="B75" s="73" t="s">
        <v>200</v>
      </c>
      <c r="C75" s="74">
        <v>2408.69</v>
      </c>
      <c r="D75" s="73" t="s">
        <v>73</v>
      </c>
      <c r="E75" s="74">
        <v>1</v>
      </c>
      <c r="F75" s="50"/>
    </row>
    <row r="76" spans="1:7" s="49" customFormat="1" outlineLevel="2" x14ac:dyDescent="0.25">
      <c r="A76" s="18" t="s">
        <v>104</v>
      </c>
      <c r="B76" s="73" t="s">
        <v>200</v>
      </c>
      <c r="C76" s="74">
        <v>9446.6</v>
      </c>
      <c r="D76" s="73" t="s">
        <v>73</v>
      </c>
      <c r="E76" s="74">
        <v>2</v>
      </c>
      <c r="F76" s="50"/>
    </row>
    <row r="77" spans="1:7" s="49" customFormat="1" outlineLevel="2" x14ac:dyDescent="0.25">
      <c r="A77" s="18" t="s">
        <v>105</v>
      </c>
      <c r="B77" s="73" t="s">
        <v>203</v>
      </c>
      <c r="C77" s="74">
        <v>24189.57</v>
      </c>
      <c r="D77" s="73" t="s">
        <v>204</v>
      </c>
      <c r="E77" s="74">
        <v>3</v>
      </c>
      <c r="F77" s="50"/>
    </row>
    <row r="78" spans="1:7" s="49" customFormat="1" outlineLevel="2" x14ac:dyDescent="0.25">
      <c r="A78" s="18" t="s">
        <v>106</v>
      </c>
      <c r="B78" s="73" t="s">
        <v>205</v>
      </c>
      <c r="C78" s="74">
        <v>5894.82</v>
      </c>
      <c r="D78" s="73" t="s">
        <v>73</v>
      </c>
      <c r="E78" s="74">
        <v>2</v>
      </c>
      <c r="F78" s="50"/>
    </row>
    <row r="79" spans="1:7" s="49" customFormat="1" outlineLevel="2" x14ac:dyDescent="0.25">
      <c r="A79" s="18" t="s">
        <v>107</v>
      </c>
      <c r="B79" s="73" t="s">
        <v>217</v>
      </c>
      <c r="C79" s="74">
        <v>36561.9</v>
      </c>
      <c r="D79" s="73" t="s">
        <v>76</v>
      </c>
      <c r="E79" s="74">
        <v>6</v>
      </c>
      <c r="F79" s="50"/>
    </row>
    <row r="80" spans="1:7" s="49" customFormat="1" outlineLevel="2" x14ac:dyDescent="0.25">
      <c r="A80" s="18" t="s">
        <v>108</v>
      </c>
      <c r="B80" s="73"/>
      <c r="C80" s="74"/>
      <c r="D80" s="73"/>
      <c r="E80" s="74"/>
      <c r="F80" s="50"/>
    </row>
    <row r="81" spans="1:8" s="47" customFormat="1" ht="28.5" x14ac:dyDescent="0.25">
      <c r="A81" s="33">
        <v>6</v>
      </c>
      <c r="B81" s="22" t="s">
        <v>48</v>
      </c>
      <c r="C81" s="34"/>
      <c r="D81" s="35"/>
      <c r="E81" s="35"/>
      <c r="F81" s="32"/>
      <c r="G81" s="32"/>
      <c r="H81" s="32"/>
    </row>
    <row r="82" spans="1:8" s="47" customFormat="1" ht="28.5" x14ac:dyDescent="0.25">
      <c r="A82" s="33">
        <v>7</v>
      </c>
      <c r="B82" s="22" t="s">
        <v>49</v>
      </c>
      <c r="C82" s="34"/>
      <c r="D82" s="35"/>
      <c r="E82" s="37"/>
      <c r="F82" s="32"/>
      <c r="G82" s="32"/>
      <c r="H82" s="32"/>
    </row>
    <row r="83" spans="1:8" s="47" customFormat="1" x14ac:dyDescent="0.25">
      <c r="A83" s="33">
        <v>8</v>
      </c>
      <c r="B83" s="22" t="s">
        <v>50</v>
      </c>
      <c r="C83" s="34"/>
      <c r="D83" s="35"/>
      <c r="E83" s="35"/>
      <c r="F83" s="32"/>
      <c r="G83" s="32"/>
      <c r="H83" s="32"/>
    </row>
    <row r="84" spans="1:8" s="49" customFormat="1" ht="28.5" outlineLevel="2" x14ac:dyDescent="0.25">
      <c r="A84" s="33">
        <v>9</v>
      </c>
      <c r="B84" s="22" t="s">
        <v>51</v>
      </c>
      <c r="C84" s="34">
        <f>C85+C86</f>
        <v>4280.6099999999997</v>
      </c>
      <c r="D84" s="35"/>
      <c r="E84" s="35"/>
      <c r="F84" s="32"/>
      <c r="G84" s="32"/>
      <c r="H84" s="32"/>
    </row>
    <row r="85" spans="1:8" s="47" customFormat="1" x14ac:dyDescent="0.25">
      <c r="A85" s="38" t="s">
        <v>109</v>
      </c>
      <c r="B85" s="73" t="s">
        <v>155</v>
      </c>
      <c r="C85" s="74">
        <v>4280.6099999999997</v>
      </c>
      <c r="D85" s="73" t="s">
        <v>73</v>
      </c>
      <c r="E85" s="74">
        <v>3</v>
      </c>
      <c r="F85" s="32"/>
      <c r="G85" s="32"/>
      <c r="H85" s="32"/>
    </row>
    <row r="86" spans="1:8" s="47" customFormat="1" x14ac:dyDescent="0.25">
      <c r="A86" s="38" t="s">
        <v>110</v>
      </c>
      <c r="B86" s="55"/>
      <c r="C86" s="56"/>
      <c r="D86" s="55"/>
      <c r="E86" s="56"/>
      <c r="F86" s="32"/>
      <c r="G86" s="32"/>
      <c r="H86" s="32"/>
    </row>
    <row r="87" spans="1:8" s="47" customFormat="1" ht="28.5" x14ac:dyDescent="0.25">
      <c r="A87" s="33">
        <v>10</v>
      </c>
      <c r="B87" s="22" t="s">
        <v>52</v>
      </c>
      <c r="C87" s="34"/>
      <c r="D87" s="35"/>
      <c r="E87" s="35"/>
      <c r="F87" s="32"/>
      <c r="G87" s="32"/>
      <c r="H87" s="32"/>
    </row>
    <row r="88" spans="1:8" s="49" customFormat="1" ht="28.5" outlineLevel="2" x14ac:dyDescent="0.25">
      <c r="A88" s="33">
        <v>11</v>
      </c>
      <c r="B88" s="22" t="s">
        <v>53</v>
      </c>
      <c r="C88" s="34">
        <f>SUM(C89:C90)</f>
        <v>55125.399999999994</v>
      </c>
      <c r="D88" s="35"/>
      <c r="E88" s="35"/>
      <c r="F88" s="32"/>
      <c r="G88" s="32"/>
      <c r="H88" s="32"/>
    </row>
    <row r="89" spans="1:8" s="49" customFormat="1" ht="21" customHeight="1" outlineLevel="2" x14ac:dyDescent="0.25">
      <c r="A89" s="38" t="s">
        <v>39</v>
      </c>
      <c r="B89" s="73" t="s">
        <v>187</v>
      </c>
      <c r="C89" s="74">
        <v>24715.23</v>
      </c>
      <c r="D89" s="73" t="s">
        <v>3</v>
      </c>
      <c r="E89" s="74">
        <v>21808.2</v>
      </c>
      <c r="F89" s="32"/>
      <c r="G89" s="32"/>
      <c r="H89" s="32"/>
    </row>
    <row r="90" spans="1:8" s="49" customFormat="1" ht="21" customHeight="1" outlineLevel="2" x14ac:dyDescent="0.25">
      <c r="A90" s="38" t="s">
        <v>140</v>
      </c>
      <c r="B90" s="73" t="s">
        <v>188</v>
      </c>
      <c r="C90" s="74">
        <v>30410.17</v>
      </c>
      <c r="D90" s="73" t="s">
        <v>3</v>
      </c>
      <c r="E90" s="74">
        <v>22808.2</v>
      </c>
      <c r="F90" s="32"/>
      <c r="G90" s="32"/>
      <c r="H90" s="32"/>
    </row>
    <row r="91" spans="1:8" s="49" customFormat="1" ht="28.5" outlineLevel="2" x14ac:dyDescent="0.25">
      <c r="A91" s="33">
        <v>12</v>
      </c>
      <c r="B91" s="22" t="s">
        <v>54</v>
      </c>
      <c r="C91" s="34">
        <f>C92+C93</f>
        <v>6686.75</v>
      </c>
      <c r="D91" s="35"/>
      <c r="E91" s="35"/>
      <c r="F91" s="27"/>
      <c r="G91" s="27"/>
      <c r="H91" s="27"/>
    </row>
    <row r="92" spans="1:8" s="51" customFormat="1" outlineLevel="2" x14ac:dyDescent="0.25">
      <c r="A92" s="38" t="s">
        <v>40</v>
      </c>
      <c r="B92" s="73" t="s">
        <v>150</v>
      </c>
      <c r="C92" s="74">
        <v>6686.75</v>
      </c>
      <c r="D92" s="73" t="s">
        <v>3</v>
      </c>
      <c r="E92" s="74">
        <v>1910.5</v>
      </c>
      <c r="F92" s="27"/>
      <c r="G92" s="27"/>
      <c r="H92" s="27"/>
    </row>
    <row r="93" spans="1:8" s="49" customFormat="1" outlineLevel="2" x14ac:dyDescent="0.25">
      <c r="A93" s="38" t="s">
        <v>111</v>
      </c>
      <c r="B93" s="55"/>
      <c r="C93" s="56"/>
      <c r="D93" s="57"/>
      <c r="E93" s="56"/>
      <c r="F93" s="27"/>
      <c r="G93" s="27"/>
      <c r="H93" s="27"/>
    </row>
    <row r="94" spans="1:8" ht="57" x14ac:dyDescent="0.25">
      <c r="A94" s="33">
        <v>13</v>
      </c>
      <c r="B94" s="22" t="s">
        <v>55</v>
      </c>
      <c r="C94" s="34">
        <f>SUM(C95:C114)</f>
        <v>564925.45000000007</v>
      </c>
      <c r="D94" s="35"/>
      <c r="E94" s="35"/>
      <c r="F94" s="32"/>
      <c r="G94" s="32"/>
      <c r="H94" s="32"/>
    </row>
    <row r="95" spans="1:8" x14ac:dyDescent="0.25">
      <c r="A95" s="38" t="s">
        <v>41</v>
      </c>
      <c r="B95" s="73" t="s">
        <v>141</v>
      </c>
      <c r="C95" s="74">
        <v>16580.46</v>
      </c>
      <c r="D95" s="73" t="s">
        <v>74</v>
      </c>
      <c r="E95" s="74">
        <v>1</v>
      </c>
      <c r="F95" s="27"/>
      <c r="G95" s="27"/>
      <c r="H95" s="27"/>
    </row>
    <row r="96" spans="1:8" s="49" customFormat="1" outlineLevel="2" x14ac:dyDescent="0.25">
      <c r="A96" s="38" t="s">
        <v>57</v>
      </c>
      <c r="B96" s="73" t="s">
        <v>144</v>
      </c>
      <c r="C96" s="74">
        <v>8667.27</v>
      </c>
      <c r="D96" s="73" t="s">
        <v>74</v>
      </c>
      <c r="E96" s="74">
        <v>1</v>
      </c>
      <c r="F96" s="32"/>
      <c r="G96" s="32"/>
      <c r="H96" s="32"/>
    </row>
    <row r="97" spans="1:8" x14ac:dyDescent="0.25">
      <c r="A97" s="38" t="s">
        <v>112</v>
      </c>
      <c r="B97" s="73" t="s">
        <v>145</v>
      </c>
      <c r="C97" s="74">
        <v>2315.7600000000002</v>
      </c>
      <c r="D97" s="73" t="s">
        <v>73</v>
      </c>
      <c r="E97" s="74">
        <v>1</v>
      </c>
      <c r="F97" s="27"/>
      <c r="G97" s="27"/>
      <c r="H97" s="27"/>
    </row>
    <row r="98" spans="1:8" ht="16.5" customHeight="1" x14ac:dyDescent="0.25">
      <c r="A98" s="38" t="s">
        <v>113</v>
      </c>
      <c r="B98" s="73" t="s">
        <v>146</v>
      </c>
      <c r="C98" s="74">
        <v>4797.84</v>
      </c>
      <c r="D98" s="73" t="s">
        <v>74</v>
      </c>
      <c r="E98" s="74">
        <v>1</v>
      </c>
      <c r="F98" s="32"/>
      <c r="G98" s="32"/>
      <c r="H98" s="32"/>
    </row>
    <row r="99" spans="1:8" x14ac:dyDescent="0.25">
      <c r="A99" s="38" t="s">
        <v>114</v>
      </c>
      <c r="B99" s="73" t="s">
        <v>146</v>
      </c>
      <c r="C99" s="74">
        <v>7435.2</v>
      </c>
      <c r="D99" s="73" t="s">
        <v>74</v>
      </c>
      <c r="E99" s="74">
        <v>1</v>
      </c>
      <c r="F99" s="27"/>
      <c r="G99" s="27"/>
      <c r="H99" s="27"/>
    </row>
    <row r="100" spans="1:8" x14ac:dyDescent="0.25">
      <c r="A100" s="38" t="s">
        <v>120</v>
      </c>
      <c r="B100" s="73" t="s">
        <v>147</v>
      </c>
      <c r="C100" s="74">
        <v>7845.73</v>
      </c>
      <c r="D100" s="73" t="s">
        <v>74</v>
      </c>
      <c r="E100" s="74">
        <v>1</v>
      </c>
      <c r="F100" s="27"/>
      <c r="G100" s="27"/>
      <c r="H100" s="27"/>
    </row>
    <row r="101" spans="1:8" x14ac:dyDescent="0.25">
      <c r="A101" s="38" t="s">
        <v>121</v>
      </c>
      <c r="B101" s="73" t="s">
        <v>142</v>
      </c>
      <c r="C101" s="74">
        <v>19800</v>
      </c>
      <c r="D101" s="73" t="s">
        <v>143</v>
      </c>
      <c r="E101" s="74">
        <v>1</v>
      </c>
      <c r="F101" s="27"/>
      <c r="G101" s="27"/>
      <c r="H101" s="27"/>
    </row>
    <row r="102" spans="1:8" x14ac:dyDescent="0.25">
      <c r="A102" s="38" t="s">
        <v>122</v>
      </c>
      <c r="B102" s="73" t="s">
        <v>151</v>
      </c>
      <c r="C102" s="74">
        <v>2657.14</v>
      </c>
      <c r="D102" s="73" t="s">
        <v>88</v>
      </c>
      <c r="E102" s="74">
        <v>1</v>
      </c>
      <c r="F102" s="27"/>
      <c r="G102" s="27"/>
      <c r="H102" s="27"/>
    </row>
    <row r="103" spans="1:8" x14ac:dyDescent="0.25">
      <c r="A103" s="38" t="s">
        <v>123</v>
      </c>
      <c r="B103" s="73" t="s">
        <v>153</v>
      </c>
      <c r="C103" s="74">
        <v>5488.86</v>
      </c>
      <c r="D103" s="73" t="s">
        <v>82</v>
      </c>
      <c r="E103" s="74">
        <v>0.5</v>
      </c>
      <c r="F103" s="27"/>
      <c r="G103" s="27"/>
      <c r="H103" s="27"/>
    </row>
    <row r="104" spans="1:8" x14ac:dyDescent="0.25">
      <c r="A104" s="38" t="s">
        <v>124</v>
      </c>
      <c r="B104" s="73" t="s">
        <v>156</v>
      </c>
      <c r="C104" s="74">
        <v>208395.81</v>
      </c>
      <c r="D104" s="73" t="s">
        <v>74</v>
      </c>
      <c r="E104" s="74">
        <v>1</v>
      </c>
      <c r="F104" s="27"/>
      <c r="G104" s="27"/>
      <c r="H104" s="27"/>
    </row>
    <row r="105" spans="1:8" x14ac:dyDescent="0.25">
      <c r="A105" s="38" t="s">
        <v>125</v>
      </c>
      <c r="B105" s="73" t="s">
        <v>169</v>
      </c>
      <c r="C105" s="74">
        <v>364.2</v>
      </c>
      <c r="D105" s="73" t="s">
        <v>3</v>
      </c>
      <c r="E105" s="74">
        <v>21808.2</v>
      </c>
      <c r="F105" s="27"/>
      <c r="G105" s="27"/>
      <c r="H105" s="27"/>
    </row>
    <row r="106" spans="1:8" x14ac:dyDescent="0.25">
      <c r="A106" s="38" t="s">
        <v>126</v>
      </c>
      <c r="B106" s="73" t="s">
        <v>170</v>
      </c>
      <c r="C106" s="74">
        <v>380.9</v>
      </c>
      <c r="D106" s="73" t="s">
        <v>3</v>
      </c>
      <c r="E106" s="74">
        <v>22808.2</v>
      </c>
      <c r="F106" s="27"/>
      <c r="G106" s="27"/>
      <c r="H106" s="27"/>
    </row>
    <row r="107" spans="1:8" x14ac:dyDescent="0.25">
      <c r="A107" s="38" t="s">
        <v>127</v>
      </c>
      <c r="B107" s="73" t="s">
        <v>211</v>
      </c>
      <c r="C107" s="74">
        <v>10581.88</v>
      </c>
      <c r="D107" s="73" t="s">
        <v>88</v>
      </c>
      <c r="E107" s="74">
        <v>1</v>
      </c>
      <c r="F107" s="27"/>
      <c r="G107" s="27"/>
      <c r="H107" s="27"/>
    </row>
    <row r="108" spans="1:8" x14ac:dyDescent="0.25">
      <c r="A108" s="38" t="s">
        <v>208</v>
      </c>
      <c r="B108" s="73" t="s">
        <v>191</v>
      </c>
      <c r="C108" s="74">
        <v>76509.72</v>
      </c>
      <c r="D108" s="73" t="s">
        <v>3</v>
      </c>
      <c r="E108" s="74">
        <v>21808.2</v>
      </c>
      <c r="F108" s="27"/>
      <c r="G108" s="27"/>
      <c r="H108" s="27"/>
    </row>
    <row r="109" spans="1:8" x14ac:dyDescent="0.25">
      <c r="A109" s="38" t="s">
        <v>209</v>
      </c>
      <c r="B109" s="73" t="s">
        <v>192</v>
      </c>
      <c r="C109" s="74">
        <v>83052.179999999993</v>
      </c>
      <c r="D109" s="73" t="s">
        <v>3</v>
      </c>
      <c r="E109" s="74">
        <v>21808.2</v>
      </c>
      <c r="F109" s="27"/>
      <c r="G109" s="27"/>
      <c r="H109" s="27"/>
    </row>
    <row r="110" spans="1:8" x14ac:dyDescent="0.25">
      <c r="A110" s="38" t="s">
        <v>210</v>
      </c>
      <c r="B110" s="73" t="s">
        <v>195</v>
      </c>
      <c r="C110" s="74">
        <v>9200</v>
      </c>
      <c r="D110" s="73" t="s">
        <v>143</v>
      </c>
      <c r="E110" s="74">
        <v>1</v>
      </c>
      <c r="F110" s="27"/>
      <c r="G110" s="27"/>
      <c r="H110" s="27"/>
    </row>
    <row r="111" spans="1:8" x14ac:dyDescent="0.25">
      <c r="A111" s="38" t="s">
        <v>212</v>
      </c>
      <c r="B111" s="73" t="s">
        <v>213</v>
      </c>
      <c r="C111" s="74">
        <v>53479.95</v>
      </c>
      <c r="D111" s="73" t="s">
        <v>83</v>
      </c>
      <c r="E111" s="74">
        <v>5</v>
      </c>
      <c r="F111" s="27"/>
      <c r="G111" s="27"/>
      <c r="H111" s="27"/>
    </row>
    <row r="112" spans="1:8" x14ac:dyDescent="0.25">
      <c r="A112" s="38" t="s">
        <v>214</v>
      </c>
      <c r="B112" s="73" t="s">
        <v>197</v>
      </c>
      <c r="C112" s="74">
        <v>12133.78</v>
      </c>
      <c r="D112" s="73" t="s">
        <v>73</v>
      </c>
      <c r="E112" s="74">
        <v>2</v>
      </c>
      <c r="F112" s="27"/>
      <c r="G112" s="27"/>
      <c r="H112" s="27"/>
    </row>
    <row r="113" spans="1:8" x14ac:dyDescent="0.25">
      <c r="A113" s="38" t="s">
        <v>215</v>
      </c>
      <c r="B113" s="73" t="s">
        <v>175</v>
      </c>
      <c r="C113" s="74">
        <v>12563.93</v>
      </c>
      <c r="D113" s="73" t="s">
        <v>74</v>
      </c>
      <c r="E113" s="74">
        <v>1</v>
      </c>
      <c r="F113" s="27"/>
      <c r="G113" s="27"/>
      <c r="H113" s="27"/>
    </row>
    <row r="114" spans="1:8" x14ac:dyDescent="0.25">
      <c r="A114" s="38" t="s">
        <v>216</v>
      </c>
      <c r="B114" s="73" t="s">
        <v>176</v>
      </c>
      <c r="C114" s="74">
        <v>22674.84</v>
      </c>
      <c r="D114" s="73" t="s">
        <v>74</v>
      </c>
      <c r="E114" s="74">
        <v>1</v>
      </c>
      <c r="F114" s="27"/>
      <c r="G114" s="27"/>
      <c r="H114" s="27"/>
    </row>
    <row r="115" spans="1:8" x14ac:dyDescent="0.25">
      <c r="A115" s="39" t="s">
        <v>115</v>
      </c>
      <c r="B115" s="40" t="s">
        <v>56</v>
      </c>
      <c r="C115" s="41">
        <f>C116+C117+C118</f>
        <v>74349.180000000008</v>
      </c>
      <c r="D115" s="29"/>
      <c r="E115" s="42"/>
      <c r="F115" s="27"/>
      <c r="G115" s="27"/>
      <c r="H115" s="27"/>
    </row>
    <row r="116" spans="1:8" ht="45" x14ac:dyDescent="0.25">
      <c r="A116" s="36" t="s">
        <v>42</v>
      </c>
      <c r="B116" s="15" t="s">
        <v>118</v>
      </c>
      <c r="C116" s="70">
        <f>E116*7.48</f>
        <v>6223.3600000000006</v>
      </c>
      <c r="D116" s="16" t="s">
        <v>81</v>
      </c>
      <c r="E116" s="14">
        <v>832</v>
      </c>
      <c r="F116" s="32"/>
      <c r="G116" s="32"/>
      <c r="H116" s="32"/>
    </row>
    <row r="117" spans="1:8" x14ac:dyDescent="0.25">
      <c r="A117" s="36" t="s">
        <v>43</v>
      </c>
      <c r="B117" s="58" t="s">
        <v>119</v>
      </c>
      <c r="C117" s="69">
        <v>68125.820000000007</v>
      </c>
      <c r="D117" s="58"/>
      <c r="E117" s="58"/>
      <c r="F117" s="32"/>
      <c r="G117" s="32"/>
      <c r="H117" s="32"/>
    </row>
    <row r="118" spans="1:8" s="49" customFormat="1" outlineLevel="2" x14ac:dyDescent="0.25">
      <c r="A118" s="36" t="s">
        <v>128</v>
      </c>
      <c r="B118" s="17"/>
      <c r="C118" s="59"/>
      <c r="D118" s="53"/>
      <c r="E118" s="54"/>
    </row>
    <row r="119" spans="1:8" x14ac:dyDescent="0.25">
      <c r="A119" s="36" t="s">
        <v>116</v>
      </c>
      <c r="B119" s="43" t="s">
        <v>10</v>
      </c>
      <c r="C119" s="75">
        <f>C23+C26+C29+C30+C39+C81+C82+C83+C84+C87+C88+C91+C94+C115</f>
        <v>1782465.1999999995</v>
      </c>
      <c r="D119" s="44"/>
      <c r="E119" s="44"/>
      <c r="F119" s="27"/>
      <c r="G119" s="27"/>
      <c r="H119" s="27"/>
    </row>
    <row r="120" spans="1:8" x14ac:dyDescent="0.25">
      <c r="A120" s="39" t="s">
        <v>117</v>
      </c>
      <c r="B120" s="45" t="s">
        <v>11</v>
      </c>
      <c r="C120" s="75">
        <f>C119*1.2</f>
        <v>2138958.2399999993</v>
      </c>
      <c r="D120" s="46" t="s">
        <v>2</v>
      </c>
      <c r="E120" s="46"/>
      <c r="F120" s="27"/>
      <c r="G120" s="27"/>
      <c r="H120" s="27"/>
    </row>
  </sheetData>
  <mergeCells count="21">
    <mergeCell ref="D19:E19"/>
    <mergeCell ref="D20:E20"/>
    <mergeCell ref="A21:E21"/>
    <mergeCell ref="D14:E14"/>
    <mergeCell ref="D15:E15"/>
    <mergeCell ref="D16:E16"/>
    <mergeCell ref="D17:E17"/>
    <mergeCell ref="B18:C18"/>
    <mergeCell ref="D18:E18"/>
    <mergeCell ref="D9:E9"/>
    <mergeCell ref="D10:E10"/>
    <mergeCell ref="D11:E11"/>
    <mergeCell ref="D12:E12"/>
    <mergeCell ref="B13:C13"/>
    <mergeCell ref="D13:E13"/>
    <mergeCell ref="A2:E2"/>
    <mergeCell ref="A3:E3"/>
    <mergeCell ref="A4:E4"/>
    <mergeCell ref="A7:E7"/>
    <mergeCell ref="B8:C8"/>
    <mergeCell ref="D8:E8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2025-03-31T07:39:07Z</dcterms:modified>
</cp:coreProperties>
</file>