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0" yWindow="0" windowWidth="21570" windowHeight="7485"/>
  </bookViews>
  <sheets>
    <sheet name="2024" sheetId="11" r:id="rId1"/>
  </sheets>
  <definedNames>
    <definedName name="_xlnm.Print_Area" localSheetId="0">'2024'!$A$1:$E$112</definedName>
  </definedNames>
  <calcPr calcId="144525"/>
</workbook>
</file>

<file path=xl/calcChain.xml><?xml version="1.0" encoding="utf-8"?>
<calcChain xmlns="http://schemas.openxmlformats.org/spreadsheetml/2006/main">
  <c r="C42" i="11" l="1"/>
  <c r="D17" i="11" l="1"/>
  <c r="C106" i="11" l="1"/>
  <c r="C87" i="11"/>
  <c r="C95" i="11"/>
  <c r="D14" i="11"/>
  <c r="D10" i="11"/>
  <c r="D18" i="11" l="1"/>
  <c r="C25" i="11" l="1"/>
  <c r="C28" i="11" l="1"/>
  <c r="C32" i="11" l="1"/>
  <c r="C89" i="11" l="1"/>
  <c r="C92" i="11" l="1"/>
  <c r="C98" i="11" l="1"/>
  <c r="C111" i="11" s="1"/>
  <c r="C112" i="11" s="1"/>
  <c r="D19" i="11" s="1"/>
  <c r="D20" i="11" l="1"/>
  <c r="D21" i="11"/>
</calcChain>
</file>

<file path=xl/sharedStrings.xml><?xml version="1.0" encoding="utf-8"?>
<sst xmlns="http://schemas.openxmlformats.org/spreadsheetml/2006/main" count="257" uniqueCount="197">
  <si>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</si>
  <si>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</si>
  <si>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</si>
  <si>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</si>
  <si>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</si>
  <si>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</si>
  <si>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</si>
  <si>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</si>
  <si>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</si>
  <si>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</si>
  <si>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</si>
  <si>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</si>
  <si>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</si>
  <si>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</si>
  <si>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</si>
  <si>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</si>
  <si>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</si>
  <si>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</si>
  <si>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</si>
  <si>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</si>
  <si>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</si>
  <si>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</si>
  <si>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</si>
  <si>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</si>
  <si>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</si>
  <si>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</si>
  <si>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</si>
  <si>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</si>
  <si>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</si>
  <si>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</si>
  <si>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</si>
  <si>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</si>
  <si>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</si>
  <si>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</si>
  <si>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</si>
  <si>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</si>
  <si>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</si>
  <si>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</si>
  <si>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</si>
  <si>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</si>
  <si>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</si>
  <si>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</si>
  <si>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</si>
  <si>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</si>
  <si>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</si>
  <si>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</si>
  <si>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</si>
  <si>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</si>
  <si>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</si>
  <si>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</si>
  <si>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</si>
  <si>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</si>
  <si>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</si>
  <si>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</si>
  <si>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</si>
  <si>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</si>
  <si>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</si>
  <si>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 xml:space="preserve">г. Чита ул. Ленина , д.27 </t>
  </si>
  <si>
    <t>шт.</t>
  </si>
  <si>
    <t>стояк</t>
  </si>
  <si>
    <t>Осмотр подвала</t>
  </si>
  <si>
    <t>дом</t>
  </si>
  <si>
    <t>Отключение отопления</t>
  </si>
  <si>
    <t>Очистка канализационной сети</t>
  </si>
  <si>
    <t>м</t>
  </si>
  <si>
    <t>подъезд</t>
  </si>
  <si>
    <t>замер</t>
  </si>
  <si>
    <t>Исполнение заявок не связанных с ремонтом</t>
  </si>
  <si>
    <t>подвал</t>
  </si>
  <si>
    <t>Перезапуск (удаление воздуха) стояков отопления</t>
  </si>
  <si>
    <t>1 стояк</t>
  </si>
  <si>
    <t>1 дом</t>
  </si>
  <si>
    <t>1.2</t>
  </si>
  <si>
    <t>4.5</t>
  </si>
  <si>
    <t>4.6</t>
  </si>
  <si>
    <t>4.7</t>
  </si>
  <si>
    <t>4.8</t>
  </si>
  <si>
    <t>4.9</t>
  </si>
  <si>
    <t>11.2</t>
  </si>
  <si>
    <t>12.2</t>
  </si>
  <si>
    <t>14.3</t>
  </si>
  <si>
    <t>14.4</t>
  </si>
  <si>
    <t>Площадь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</si>
  <si>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</si>
  <si>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</si>
  <si>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</si>
  <si>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Дебиторская задолженность  за 2024 г.</t>
  </si>
  <si>
    <t>Остатки денежных средств  за 2024 г.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</si>
  <si>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</si>
  <si>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</si>
  <si>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</si>
  <si>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</si>
  <si>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</si>
  <si>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</si>
  <si>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</si>
  <si>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</si>
  <si>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</si>
  <si>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</si>
  <si>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</si>
  <si>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</si>
  <si>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</si>
  <si>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</si>
  <si>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</si>
  <si>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</si>
  <si>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</si>
  <si>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</si>
  <si>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</si>
  <si>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</si>
  <si>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</si>
  <si>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</si>
  <si>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</si>
  <si>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</si>
  <si>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</si>
  <si>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</si>
  <si>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</si>
  <si>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</si>
  <si>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</si>
  <si>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</si>
  <si>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</si>
  <si>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</si>
  <si>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</si>
  <si>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5.41</t>
  </si>
  <si>
    <t>9.1</t>
  </si>
  <si>
    <t>10.2</t>
  </si>
  <si>
    <t>13.3</t>
  </si>
  <si>
    <t>13.4</t>
  </si>
  <si>
    <t>14</t>
  </si>
  <si>
    <t>15</t>
  </si>
  <si>
    <t>16</t>
  </si>
  <si>
    <t>ЭЭ на ОДН сверх норматива за 2023 г.</t>
  </si>
  <si>
    <t>Восстановление опорной стены, изготовл установка ворот Ленина 27</t>
  </si>
  <si>
    <t>Вскрытие штробы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</si>
  <si>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</si>
  <si>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</si>
  <si>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</si>
  <si>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Диспетчеризация приборов учёта 2024 г.</t>
  </si>
  <si>
    <t>1 месяц</t>
  </si>
  <si>
    <t>Заделка штроб  Ленина д 27 п2</t>
  </si>
  <si>
    <t>Заделка штробы Ленина д 27 п 2</t>
  </si>
  <si>
    <t>Закрытие штробы кирпичем и монтажной пеной</t>
  </si>
  <si>
    <t>Замена водного крана д 20-25 мм</t>
  </si>
  <si>
    <t>Замена гебо д 15 мм</t>
  </si>
  <si>
    <t>Замена стояков ГВС, ХВС Ленина, д.27, кв.40,44,48,52</t>
  </si>
  <si>
    <t>1 участо</t>
  </si>
  <si>
    <t>Замена стояков ГВС,ХВС,КНС Ленина д 27 кв. 13,15,17,19</t>
  </si>
  <si>
    <t>Замена участка стояка КНС Ленина д 27 пом 9</t>
  </si>
  <si>
    <t>Участок</t>
  </si>
  <si>
    <t>Замена шарового металического крана д 15-32мм</t>
  </si>
  <si>
    <t>Замер температуры воздуха в квартире (подвале)</t>
  </si>
  <si>
    <t>Крепление мелких конструктивных элементов</t>
  </si>
  <si>
    <t>Мелкий ремонт тамбурной двери (подгонка)</t>
  </si>
  <si>
    <t>Мелкий ремонт чердачной двери</t>
  </si>
  <si>
    <t>Навеска замка (краб)</t>
  </si>
  <si>
    <t>Навеска замка (навеской)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</si>
  <si>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</si>
  <si>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</si>
  <si>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</si>
  <si>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</si>
  <si>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дворового колодца</t>
  </si>
  <si>
    <t>Осмотр кровли</t>
  </si>
  <si>
    <t>Осмотр сантехнического оборудования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</si>
  <si>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</si>
  <si>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</si>
  <si>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Отключение (запуск) стояка ХВС ГВС отопление</t>
  </si>
  <si>
    <t>Очистка фановых труб от наледи и изморози</t>
  </si>
  <si>
    <t>Оштукатуривание штроб Ленина д 27 п 2</t>
  </si>
  <si>
    <t>Покраска теплоузла, утепление Ленина д 27</t>
  </si>
  <si>
    <t>Ремонт ВВП Ленина  27</t>
  </si>
  <si>
    <t>Ремонт входной подъездной двери Ленина д 27 п 4</t>
  </si>
  <si>
    <t>Сварочные работы (без стоимости материала)</t>
  </si>
  <si>
    <t>Смена вентиля ХВС ГВС РРR д20</t>
  </si>
  <si>
    <t>Смена труб ХВС ГВС д 20-25 армированная</t>
  </si>
  <si>
    <t>Смена фильтра грубой очистки ХВС ГВС д 15-25</t>
  </si>
  <si>
    <t>Содержание ДРС 1,2 кв.2024 г.,К=0,8;0,85;0,9;1</t>
  </si>
  <si>
    <t>Содержание ДРС 3,4 кв.2024 г.К=0,8;0,85;0,9;1</t>
  </si>
  <si>
    <t>ТО приборов учёта тепловой энергии 1,2 кв.2024 г.</t>
  </si>
  <si>
    <t>ТО приборов учёта тепловой энергии 3,4 кв.2024 г.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</si>
  <si>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</si>
  <si>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</si>
  <si>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</si>
  <si>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</si>
  <si>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</si>
  <si>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</si>
  <si>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</si>
  <si>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</si>
  <si>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сничек</t>
  </si>
  <si>
    <t>Утепление стояков Ленина д 27</t>
  </si>
  <si>
    <t>Хол.вода потр.при сод.общ.имущ.МКД, 3,4 кв.2024,1-5 эт.,К=0,8</t>
  </si>
  <si>
    <t>Хол.вода потр.при сод.общ.имущ.МКД,1,2 кв.2024 г,1-5 эт,К=0,8</t>
  </si>
  <si>
    <t>Чистка вентиляции</t>
  </si>
  <si>
    <t>Чистка фильтра трубной очистки ГВС ХВС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</si>
  <si>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</si>
  <si>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</si>
  <si>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замена участка трубы КНС ПП д 110</t>
  </si>
  <si>
    <t>13.5</t>
  </si>
  <si>
    <t>13.6</t>
  </si>
  <si>
    <t>13.7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</si>
</sst>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4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</cellStyleXfs>
  <cellXfs count="124">
    <xf numFmtId="0" fontId="0" fillId="0" borderId="0" xfId="0"/>
    <xf numFmtId="0" fontId="35" fillId="0" borderId="0" xfId="4" applyFont="1" applyFill="1" applyAlignment="1">
      <alignment horizontal="center" wrapText="1"/>
    </xf>
    <xf numFmtId="0" fontId="40" fillId="0" borderId="2" xfId="1" applyFont="1" applyFill="1" applyBorder="1" applyAlignment="1">
      <alignment horizontal="center" vertical="center" wrapText="1"/>
    </xf>
    <xf numFmtId="0" fontId="36" fillId="4" borderId="2" xfId="4" applyFont="1" applyFill="1" applyBorder="1" applyAlignment="1">
      <alignment horizontal="left" vertical="top" wrapText="1"/>
    </xf>
    <xf numFmtId="164" fontId="35" fillId="4" borderId="2" xfId="5" applyFont="1" applyFill="1" applyBorder="1" applyAlignment="1">
      <alignment horizontal="right" vertical="center" wrapText="1"/>
    </xf>
    <xf numFmtId="2" fontId="35" fillId="0" borderId="0" xfId="4" applyNumberFormat="1" applyFont="1" applyFill="1" applyAlignment="1">
      <alignment horizontal="center" wrapText="1"/>
    </xf>
    <xf numFmtId="49" fontId="35" fillId="0" borderId="2" xfId="4" applyNumberFormat="1" applyFont="1" applyFill="1" applyBorder="1" applyAlignment="1">
      <alignment horizontal="left" vertical="top" wrapText="1"/>
    </xf>
    <xf numFmtId="165" fontId="35" fillId="0" borderId="2" xfId="4" applyNumberFormat="1" applyFont="1" applyFill="1" applyBorder="1" applyAlignment="1">
      <alignment horizontal="right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164" fontId="35" fillId="4" borderId="2" xfId="5" applyFont="1" applyFill="1" applyBorder="1" applyAlignment="1">
      <alignment horizontal="right"/>
    </xf>
    <xf numFmtId="164" fontId="35" fillId="4" borderId="2" xfId="5" applyFont="1" applyFill="1" applyBorder="1" applyAlignment="1">
      <alignment horizontal="right" vertical="center"/>
    </xf>
    <xf numFmtId="0" fontId="35" fillId="0" borderId="0" xfId="4" applyFont="1" applyFill="1"/>
    <xf numFmtId="0" fontId="36" fillId="4" borderId="6" xfId="4" applyFont="1" applyFill="1" applyBorder="1" applyAlignment="1">
      <alignment horizontal="left" vertical="top" wrapText="1"/>
    </xf>
    <xf numFmtId="0" fontId="39" fillId="4" borderId="2" xfId="4" applyFont="1" applyFill="1" applyBorder="1" applyAlignment="1">
      <alignment horizontal="left" vertical="top" wrapText="1"/>
    </xf>
    <xf numFmtId="164" fontId="38" fillId="4" borderId="2" xfId="5" applyFont="1" applyFill="1" applyBorder="1" applyAlignment="1">
      <alignment horizontal="right" vertical="center"/>
    </xf>
    <xf numFmtId="43" fontId="35" fillId="0" borderId="0" xfId="4" applyNumberFormat="1" applyFont="1" applyFill="1"/>
    <xf numFmtId="0" fontId="35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/>
    </xf>
    <xf numFmtId="0" fontId="36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36" fillId="0" borderId="0" xfId="4" applyFont="1" applyAlignment="1">
      <alignment horizontal="right" vertical="center"/>
    </xf>
    <xf numFmtId="164" fontId="40" fillId="0" borderId="2" xfId="5" applyFont="1" applyFill="1" applyBorder="1" applyAlignment="1">
      <alignment horizontal="right" vertical="center" wrapText="1"/>
    </xf>
    <xf numFmtId="49" fontId="35" fillId="0" borderId="2" xfId="4" applyNumberFormat="1" applyFont="1" applyFill="1" applyBorder="1" applyAlignment="1">
      <alignment horizontal="right"/>
    </xf>
    <xf numFmtId="164" fontId="38" fillId="4" borderId="2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right" wrapText="1"/>
    </xf>
    <xf numFmtId="164" fontId="36" fillId="0" borderId="0" xfId="5" applyFont="1" applyFill="1" applyBorder="1" applyAlignment="1">
      <alignment horizontal="righ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4" fontId="40" fillId="0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 vertical="center" wrapText="1"/>
    </xf>
    <xf numFmtId="4" fontId="35" fillId="0" borderId="2" xfId="4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 vertical="center"/>
    </xf>
    <xf numFmtId="4" fontId="39" fillId="4" borderId="2" xfId="5" applyNumberFormat="1" applyFont="1" applyFill="1" applyBorder="1" applyAlignment="1">
      <alignment horizontal="right" vertical="center"/>
    </xf>
    <xf numFmtId="4" fontId="35" fillId="0" borderId="0" xfId="5" applyNumberFormat="1" applyFont="1" applyFill="1" applyBorder="1" applyAlignment="1">
      <alignment horizontal="right"/>
    </xf>
    <xf numFmtId="4" fontId="35" fillId="0" borderId="0" xfId="4" applyNumberFormat="1" applyFont="1" applyFill="1" applyAlignment="1">
      <alignment horizontal="right" wrapText="1"/>
    </xf>
    <xf numFmtId="4" fontId="36" fillId="0" borderId="0" xfId="5" applyNumberFormat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center" vertical="center"/>
    </xf>
    <xf numFmtId="0" fontId="36" fillId="4" borderId="2" xfId="4" applyFont="1" applyFill="1" applyBorder="1" applyAlignment="1">
      <alignment horizontal="center" vertical="center" wrapText="1"/>
    </xf>
    <xf numFmtId="0" fontId="36" fillId="4" borderId="2" xfId="4" applyFont="1" applyFill="1" applyBorder="1" applyAlignment="1">
      <alignment horizontal="center" vertical="center"/>
    </xf>
    <xf numFmtId="49" fontId="35" fillId="0" borderId="2" xfId="4" applyNumberFormat="1" applyFont="1" applyFill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left" vertical="top" wrapText="1"/>
    </xf>
    <xf numFmtId="49" fontId="35" fillId="4" borderId="2" xfId="5" applyNumberFormat="1" applyFont="1" applyFill="1" applyBorder="1" applyAlignment="1">
      <alignment horizontal="right" vertical="center"/>
    </xf>
    <xf numFmtId="49" fontId="35" fillId="0" borderId="0" xfId="4" applyNumberFormat="1" applyFont="1" applyFill="1"/>
    <xf numFmtId="49" fontId="35" fillId="0" borderId="2" xfId="4" applyNumberFormat="1" applyFont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center" vertical="center"/>
    </xf>
    <xf numFmtId="4" fontId="35" fillId="0" borderId="0" xfId="4" applyNumberFormat="1" applyFont="1" applyFill="1" applyAlignment="1">
      <alignment horizontal="center" wrapText="1"/>
    </xf>
    <xf numFmtId="49" fontId="35" fillId="0" borderId="7" xfId="4" applyNumberFormat="1" applyFont="1" applyFill="1" applyBorder="1" applyAlignment="1">
      <alignment horizontal="center" vertical="center"/>
    </xf>
    <xf numFmtId="0" fontId="36" fillId="0" borderId="7" xfId="4" applyFont="1" applyFill="1" applyBorder="1" applyAlignment="1">
      <alignment horizontal="left" vertical="top" wrapText="1"/>
    </xf>
    <xf numFmtId="164" fontId="35" fillId="0" borderId="7" xfId="5" applyFont="1" applyFill="1" applyBorder="1" applyAlignment="1">
      <alignment horizontal="right" vertical="center"/>
    </xf>
    <xf numFmtId="0" fontId="35" fillId="0" borderId="7" xfId="4" applyFont="1" applyFill="1" applyBorder="1" applyAlignment="1">
      <alignment horizontal="left" vertical="top" wrapText="1"/>
    </xf>
    <xf numFmtId="4" fontId="35" fillId="0" borderId="7" xfId="5" applyNumberFormat="1" applyFont="1" applyFill="1" applyBorder="1" applyAlignment="1">
      <alignment horizontal="right" vertical="center"/>
    </xf>
    <xf numFmtId="164" fontId="35" fillId="4" borderId="2" xfId="5" applyFont="1" applyFill="1" applyBorder="1" applyAlignment="1">
      <alignment vertical="center"/>
    </xf>
    <xf numFmtId="0" fontId="36" fillId="4" borderId="8" xfId="4" applyFont="1" applyFill="1" applyBorder="1" applyAlignment="1">
      <alignment horizontal="center" vertical="center"/>
    </xf>
    <xf numFmtId="0" fontId="36" fillId="4" borderId="3" xfId="4" applyFont="1" applyFill="1" applyBorder="1" applyAlignment="1">
      <alignment horizontal="center" vertical="center"/>
    </xf>
    <xf numFmtId="49" fontId="35" fillId="0" borderId="3" xfId="4" applyNumberFormat="1" applyFont="1" applyBorder="1" applyAlignment="1">
      <alignment horizontal="center" vertical="center"/>
    </xf>
    <xf numFmtId="4" fontId="41" fillId="0" borderId="0" xfId="1" applyNumberFormat="1" applyFont="1" applyFill="1" applyBorder="1" applyAlignment="1">
      <alignment vertical="center" wrapText="1"/>
    </xf>
    <xf numFmtId="0" fontId="36" fillId="4" borderId="7" xfId="4" applyFont="1" applyFill="1" applyBorder="1" applyAlignment="1">
      <alignment horizontal="left" vertical="top" wrapText="1"/>
    </xf>
    <xf numFmtId="4" fontId="36" fillId="4" borderId="7" xfId="5" applyNumberFormat="1" applyFont="1" applyFill="1" applyBorder="1" applyAlignment="1">
      <alignment horizontal="right" vertical="center"/>
    </xf>
    <xf numFmtId="164" fontId="35" fillId="4" borderId="7" xfId="5" applyFont="1" applyFill="1" applyBorder="1" applyAlignment="1">
      <alignment horizontal="right" vertical="center"/>
    </xf>
    <xf numFmtId="43" fontId="35" fillId="0" borderId="0" xfId="4" applyNumberFormat="1" applyFont="1"/>
    <xf numFmtId="49" fontId="0" fillId="0" borderId="2" xfId="0" applyNumberFormat="1" applyFill="1" applyBorder="1"/>
    <xf numFmtId="165" fontId="0" fillId="0" borderId="2" xfId="0" applyNumberFormat="1" applyFill="1" applyBorder="1"/>
    <xf numFmtId="0" fontId="38" fillId="0" borderId="7" xfId="4" applyFont="1" applyFill="1" applyBorder="1" applyAlignment="1">
      <alignment vertical="top" wrapText="1"/>
    </xf>
    <xf numFmtId="4" fontId="38" fillId="0" borderId="7" xfId="5" applyNumberFormat="1" applyFont="1" applyFill="1" applyBorder="1" applyAlignment="1">
      <alignment horizontal="right" vertical="center"/>
    </xf>
    <xf numFmtId="164" fontId="38" fillId="0" borderId="7" xfId="5" applyFont="1" applyFill="1" applyBorder="1" applyAlignment="1">
      <alignment horizontal="right" vertical="center" wrapText="1"/>
    </xf>
    <xf numFmtId="164" fontId="38" fillId="0" borderId="7" xfId="5" applyFont="1" applyFill="1" applyBorder="1" applyAlignment="1">
      <alignment horizontal="right" vertical="center"/>
    </xf>
    <xf numFmtId="49" fontId="35" fillId="0" borderId="2" xfId="0" applyNumberFormat="1" applyFont="1" applyFill="1" applyBorder="1" applyAlignment="1">
      <alignment horizontal="right"/>
    </xf>
    <xf numFmtId="49" fontId="35" fillId="0" borderId="2" xfId="0" applyNumberFormat="1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35" fillId="0" borderId="0" xfId="4" applyFont="1" applyFill="1" applyAlignment="1">
      <alignment horizontal="right" vertical="top" wrapText="1"/>
    </xf>
    <xf numFmtId="164" fontId="35" fillId="0" borderId="0" xfId="5" applyFont="1" applyFill="1" applyAlignment="1">
      <alignment horizontal="left" vertical="center" wrapText="1"/>
    </xf>
    <xf numFmtId="49" fontId="35" fillId="0" borderId="2" xfId="0" applyNumberFormat="1" applyFont="1" applyBorder="1" applyAlignment="1">
      <alignment horizontal="center" vertical="center"/>
    </xf>
    <xf numFmtId="4" fontId="35" fillId="0" borderId="2" xfId="0" applyNumberFormat="1" applyFont="1" applyFill="1" applyBorder="1" applyAlignment="1">
      <alignment horizontal="right"/>
    </xf>
    <xf numFmtId="0" fontId="36" fillId="4" borderId="2" xfId="63" applyFont="1" applyFill="1" applyBorder="1" applyAlignment="1">
      <alignment horizontal="left" vertical="top" wrapText="1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49" fontId="35" fillId="5" borderId="2" xfId="0" applyNumberFormat="1" applyFont="1" applyFill="1" applyBorder="1" applyAlignment="1">
      <alignment horizontal="left" vertical="top" wrapText="1"/>
    </xf>
    <xf numFmtId="4" fontId="35" fillId="5" borderId="2" xfId="0" applyNumberFormat="1" applyFont="1" applyFill="1" applyBorder="1" applyAlignment="1">
      <alignment horizontal="right"/>
    </xf>
    <xf numFmtId="49" fontId="35" fillId="5" borderId="2" xfId="0" applyNumberFormat="1" applyFont="1" applyFill="1" applyBorder="1" applyAlignment="1">
      <alignment horizontal="right"/>
    </xf>
    <xf numFmtId="165" fontId="35" fillId="5" borderId="2" xfId="4" applyNumberFormat="1" applyFont="1" applyFill="1" applyBorder="1" applyAlignment="1">
      <alignment horizontal="right"/>
    </xf>
    <xf numFmtId="4" fontId="35" fillId="5" borderId="0" xfId="5" applyNumberFormat="1" applyFont="1" applyFill="1" applyAlignment="1">
      <alignment horizontal="center" vertical="center" wrapText="1"/>
    </xf>
    <xf numFmtId="4" fontId="36" fillId="5" borderId="7" xfId="5" applyNumberFormat="1" applyFont="1" applyFill="1" applyBorder="1" applyAlignment="1">
      <alignment horizontal="right" vertical="center"/>
    </xf>
    <xf numFmtId="4" fontId="36" fillId="5" borderId="2" xfId="5" applyNumberFormat="1" applyFont="1" applyFill="1" applyBorder="1" applyAlignment="1">
      <alignment horizontal="right" vertical="center"/>
    </xf>
    <xf numFmtId="0" fontId="43" fillId="0" borderId="0" xfId="4" applyFont="1" applyFill="1" applyAlignment="1">
      <alignment horizontal="center" wrapText="1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6" fillId="0" borderId="3" xfId="4" applyFont="1" applyFill="1" applyBorder="1" applyAlignment="1">
      <alignment horizontal="center" vertical="center" wrapText="1"/>
    </xf>
    <xf numFmtId="0" fontId="36" fillId="0" borderId="4" xfId="4" applyFont="1" applyFill="1" applyBorder="1" applyAlignment="1">
      <alignment horizontal="center" vertical="center" wrapText="1"/>
    </xf>
    <xf numFmtId="0" fontId="36" fillId="0" borderId="5" xfId="4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</cellXfs>
  <cellStyles count="64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3"/>
    <cellStyle name="Обычный 30" xfId="56"/>
    <cellStyle name="Обычный 31" xfId="58"/>
    <cellStyle name="Обычный 32" xfId="60"/>
    <cellStyle name="Обычный 33" xfId="62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120"/>
  <sheetViews>
    <sheetView tabSelected="1" topLeftCell="A88" zoomScaleNormal="100" workbookViewId="0">
      <selection activeCell="D13" sqref="D13:E13"/>
    </sheetView>
  </sheetViews>
  <sheetFormatPr defaultRowHeight="15" outlineLevelRow="2" x14ac:dyDescent="0.25"/>
  <cols>
    <col min="1" max="1" width="9.140625" style="45"/>
    <col min="2" max="2" width="68.140625" style="22" customWidth="1"/>
    <col min="3" max="3" width="14.7109375" style="44" customWidth="1"/>
    <col min="4" max="4" width="9.140625" style="23" customWidth="1"/>
    <col min="5" max="5" width="12.7109375" style="23" customWidth="1"/>
    <col min="6" max="6" width="17.28515625" style="1" customWidth="1"/>
    <col min="7" max="8" width="9.140625" style="1"/>
    <col min="9" max="9" width="35.85546875" style="1" customWidth="1"/>
    <col min="10" max="16384" width="9.140625" style="1"/>
  </cols>
  <sheetData>
    <row r="3" spans="1:9" ht="15.75" customHeight="1" x14ac:dyDescent="0.25">
      <c r="A3" s="98" t="s">
        <v>4</v>
      </c>
      <c r="B3" s="98"/>
      <c r="C3" s="98"/>
      <c r="D3" s="98"/>
      <c r="E3" s="98"/>
    </row>
    <row r="4" spans="1:9" ht="15" customHeight="1" x14ac:dyDescent="0.25">
      <c r="A4" s="98" t="s">
        <v>57</v>
      </c>
      <c r="B4" s="98"/>
      <c r="C4" s="98"/>
      <c r="D4" s="98"/>
      <c r="E4" s="98"/>
    </row>
    <row r="5" spans="1:9" ht="17.25" customHeight="1" x14ac:dyDescent="0.25">
      <c r="A5" s="99" t="s">
        <v>83</v>
      </c>
      <c r="B5" s="99"/>
      <c r="C5" s="99"/>
      <c r="D5" s="99"/>
      <c r="E5" s="99"/>
    </row>
    <row r="6" spans="1:9" ht="17.25" customHeight="1" x14ac:dyDescent="0.25">
      <c r="A6" s="80"/>
      <c r="B6" s="80"/>
      <c r="C6" s="80"/>
      <c r="D6" s="80"/>
      <c r="E6" s="80"/>
    </row>
    <row r="7" spans="1:9" ht="32.25" customHeight="1" x14ac:dyDescent="0.25">
      <c r="B7" s="82" t="s">
        <v>82</v>
      </c>
      <c r="C7" s="94">
        <v>3049.61</v>
      </c>
      <c r="D7" s="83" t="s">
        <v>3</v>
      </c>
      <c r="F7" s="97"/>
      <c r="G7" s="97"/>
      <c r="H7" s="97"/>
      <c r="I7" s="97"/>
    </row>
    <row r="8" spans="1:9" ht="39" customHeight="1" x14ac:dyDescent="0.25">
      <c r="A8" s="100" t="s">
        <v>5</v>
      </c>
      <c r="B8" s="101"/>
      <c r="C8" s="101"/>
      <c r="D8" s="101"/>
      <c r="E8" s="102"/>
    </row>
    <row r="9" spans="1:9" x14ac:dyDescent="0.25">
      <c r="A9" s="87">
        <v>1</v>
      </c>
      <c r="B9" s="103" t="s">
        <v>84</v>
      </c>
      <c r="C9" s="104"/>
      <c r="D9" s="105">
        <v>-237957.05748320045</v>
      </c>
      <c r="E9" s="106"/>
      <c r="F9" s="57"/>
    </row>
    <row r="10" spans="1:9" ht="30" x14ac:dyDescent="0.25">
      <c r="A10" s="46">
        <v>2</v>
      </c>
      <c r="B10" s="81" t="s">
        <v>6</v>
      </c>
      <c r="C10" s="32"/>
      <c r="D10" s="107">
        <f>D11+D12+D13</f>
        <v>1167956.6400000001</v>
      </c>
      <c r="E10" s="107"/>
      <c r="F10" s="67"/>
      <c r="G10" s="67"/>
    </row>
    <row r="11" spans="1:9" x14ac:dyDescent="0.25">
      <c r="A11" s="47" t="s">
        <v>14</v>
      </c>
      <c r="B11" s="25" t="s">
        <v>15</v>
      </c>
      <c r="C11" s="33"/>
      <c r="D11" s="108">
        <v>717146.76</v>
      </c>
      <c r="E11" s="109"/>
    </row>
    <row r="12" spans="1:9" x14ac:dyDescent="0.25">
      <c r="A12" s="47" t="s">
        <v>16</v>
      </c>
      <c r="B12" s="25" t="s">
        <v>13</v>
      </c>
      <c r="C12" s="33"/>
      <c r="D12" s="108">
        <v>438394.84</v>
      </c>
      <c r="E12" s="109"/>
    </row>
    <row r="13" spans="1:9" x14ac:dyDescent="0.25">
      <c r="A13" s="47" t="s">
        <v>17</v>
      </c>
      <c r="B13" s="25" t="s">
        <v>7</v>
      </c>
      <c r="C13" s="33"/>
      <c r="D13" s="108">
        <v>12415.04</v>
      </c>
      <c r="E13" s="109"/>
    </row>
    <row r="14" spans="1:9" ht="30.75" customHeight="1" x14ac:dyDescent="0.25">
      <c r="A14" s="46">
        <v>3</v>
      </c>
      <c r="B14" s="110" t="s">
        <v>22</v>
      </c>
      <c r="C14" s="110"/>
      <c r="D14" s="111">
        <f>D15+D16+D17</f>
        <v>1063666.8700000001</v>
      </c>
      <c r="E14" s="112"/>
    </row>
    <row r="15" spans="1:9" x14ac:dyDescent="0.25">
      <c r="A15" s="47" t="s">
        <v>18</v>
      </c>
      <c r="B15" s="25" t="s">
        <v>15</v>
      </c>
      <c r="C15" s="33"/>
      <c r="D15" s="108">
        <v>681656.91</v>
      </c>
      <c r="E15" s="109"/>
    </row>
    <row r="16" spans="1:9" x14ac:dyDescent="0.25">
      <c r="A16" s="47" t="s">
        <v>19</v>
      </c>
      <c r="B16" s="25" t="s">
        <v>13</v>
      </c>
      <c r="C16" s="33"/>
      <c r="D16" s="108">
        <v>369594.92</v>
      </c>
      <c r="E16" s="109"/>
    </row>
    <row r="17" spans="1:8" x14ac:dyDescent="0.25">
      <c r="A17" s="47" t="s">
        <v>20</v>
      </c>
      <c r="B17" s="25" t="s">
        <v>7</v>
      </c>
      <c r="C17" s="33"/>
      <c r="D17" s="108">
        <f>D13</f>
        <v>12415.04</v>
      </c>
      <c r="E17" s="109"/>
    </row>
    <row r="18" spans="1:8" x14ac:dyDescent="0.25">
      <c r="A18" s="47">
        <v>4</v>
      </c>
      <c r="B18" s="25" t="s">
        <v>86</v>
      </c>
      <c r="C18" s="33"/>
      <c r="D18" s="113">
        <f>D10-D14</f>
        <v>104289.77000000002</v>
      </c>
      <c r="E18" s="114"/>
    </row>
    <row r="19" spans="1:8" ht="30" customHeight="1" x14ac:dyDescent="0.25">
      <c r="A19" s="46">
        <v>5</v>
      </c>
      <c r="B19" s="120" t="s">
        <v>23</v>
      </c>
      <c r="C19" s="121"/>
      <c r="D19" s="122">
        <f>C112</f>
        <v>1494682.4640000002</v>
      </c>
      <c r="E19" s="123"/>
    </row>
    <row r="20" spans="1:8" x14ac:dyDescent="0.25">
      <c r="A20" s="47">
        <v>6</v>
      </c>
      <c r="B20" s="25" t="s">
        <v>87</v>
      </c>
      <c r="C20" s="33"/>
      <c r="D20" s="113">
        <f>D10-D19</f>
        <v>-326725.82400000002</v>
      </c>
      <c r="E20" s="114"/>
    </row>
    <row r="21" spans="1:8" x14ac:dyDescent="0.25">
      <c r="A21" s="87">
        <v>7</v>
      </c>
      <c r="B21" s="88" t="s">
        <v>85</v>
      </c>
      <c r="C21" s="89"/>
      <c r="D21" s="105">
        <f>D9+D10-D19</f>
        <v>-564682.88148320047</v>
      </c>
      <c r="E21" s="106"/>
    </row>
    <row r="22" spans="1:8" x14ac:dyDescent="0.25">
      <c r="A22" s="47"/>
      <c r="B22" s="24"/>
      <c r="C22" s="34"/>
      <c r="D22" s="115"/>
      <c r="E22" s="116"/>
    </row>
    <row r="23" spans="1:8" ht="21.75" customHeight="1" x14ac:dyDescent="0.25">
      <c r="A23" s="117" t="s">
        <v>8</v>
      </c>
      <c r="B23" s="118"/>
      <c r="C23" s="118"/>
      <c r="D23" s="118"/>
      <c r="E23" s="119"/>
    </row>
    <row r="24" spans="1:8" ht="73.5" customHeight="1" x14ac:dyDescent="0.25">
      <c r="A24" s="47" t="s">
        <v>21</v>
      </c>
      <c r="B24" s="2" t="s">
        <v>0</v>
      </c>
      <c r="C24" s="35" t="s">
        <v>9</v>
      </c>
      <c r="D24" s="26" t="s">
        <v>10</v>
      </c>
      <c r="E24" s="27" t="s">
        <v>1</v>
      </c>
    </row>
    <row r="25" spans="1:8" x14ac:dyDescent="0.25">
      <c r="A25" s="49">
        <v>1</v>
      </c>
      <c r="B25" s="3" t="s">
        <v>43</v>
      </c>
      <c r="C25" s="36">
        <f>SUM(C26:C27)</f>
        <v>198236.85</v>
      </c>
      <c r="D25" s="4"/>
      <c r="E25" s="4"/>
      <c r="F25" s="5"/>
    </row>
    <row r="26" spans="1:8" s="9" customFormat="1" x14ac:dyDescent="0.25">
      <c r="A26" s="84" t="s">
        <v>24</v>
      </c>
      <c r="B26" s="72" t="s">
        <v>183</v>
      </c>
      <c r="C26" s="73">
        <v>91488.3</v>
      </c>
      <c r="D26" s="72" t="s">
        <v>3</v>
      </c>
      <c r="E26" s="73">
        <v>18297.66</v>
      </c>
      <c r="F26" s="71"/>
      <c r="G26" s="8"/>
      <c r="H26" s="8"/>
    </row>
    <row r="27" spans="1:8" s="9" customFormat="1" x14ac:dyDescent="0.25">
      <c r="A27" s="84" t="s">
        <v>72</v>
      </c>
      <c r="B27" s="72" t="s">
        <v>184</v>
      </c>
      <c r="C27" s="73">
        <v>106748.55</v>
      </c>
      <c r="D27" s="72" t="s">
        <v>3</v>
      </c>
      <c r="E27" s="73">
        <v>18297.66</v>
      </c>
      <c r="F27" s="71"/>
      <c r="G27" s="8"/>
      <c r="H27" s="8"/>
    </row>
    <row r="28" spans="1:8" s="10" customFormat="1" ht="28.5" x14ac:dyDescent="0.25">
      <c r="A28" s="49">
        <v>2</v>
      </c>
      <c r="B28" s="3" t="s">
        <v>44</v>
      </c>
      <c r="C28" s="36">
        <f>SUM(C29:C30)</f>
        <v>97588.74</v>
      </c>
      <c r="D28" s="4"/>
      <c r="E28" s="4"/>
    </row>
    <row r="29" spans="1:8" s="9" customFormat="1" x14ac:dyDescent="0.25">
      <c r="A29" s="84" t="s">
        <v>14</v>
      </c>
      <c r="B29" s="72" t="s">
        <v>179</v>
      </c>
      <c r="C29" s="73">
        <v>44219.94</v>
      </c>
      <c r="D29" s="72" t="s">
        <v>3</v>
      </c>
      <c r="E29" s="73">
        <v>18297.66</v>
      </c>
      <c r="F29" s="8"/>
      <c r="G29" s="8"/>
      <c r="H29" s="8"/>
    </row>
    <row r="30" spans="1:8" s="9" customFormat="1" x14ac:dyDescent="0.25">
      <c r="A30" s="84" t="s">
        <v>16</v>
      </c>
      <c r="B30" s="72" t="s">
        <v>180</v>
      </c>
      <c r="C30" s="73">
        <v>53368.800000000003</v>
      </c>
      <c r="D30" s="72" t="s">
        <v>3</v>
      </c>
      <c r="E30" s="73">
        <v>18297.66</v>
      </c>
      <c r="F30" s="8"/>
      <c r="G30" s="8"/>
      <c r="H30" s="8"/>
    </row>
    <row r="31" spans="1:8" s="10" customFormat="1" x14ac:dyDescent="0.25">
      <c r="A31" s="49">
        <v>3</v>
      </c>
      <c r="B31" s="3" t="s">
        <v>45</v>
      </c>
      <c r="C31" s="36"/>
      <c r="D31" s="29"/>
      <c r="E31" s="4"/>
    </row>
    <row r="32" spans="1:8" s="10" customFormat="1" ht="28.5" x14ac:dyDescent="0.25">
      <c r="A32" s="49">
        <v>4</v>
      </c>
      <c r="B32" s="3" t="s">
        <v>46</v>
      </c>
      <c r="C32" s="36">
        <f>SUM(C33:C41)</f>
        <v>94490.23</v>
      </c>
      <c r="D32" s="4"/>
      <c r="E32" s="4"/>
    </row>
    <row r="33" spans="1:8" s="9" customFormat="1" x14ac:dyDescent="0.25">
      <c r="A33" s="84" t="s">
        <v>25</v>
      </c>
      <c r="B33" s="72" t="s">
        <v>132</v>
      </c>
      <c r="C33" s="73">
        <v>2744.65</v>
      </c>
      <c r="D33" s="72" t="s">
        <v>3</v>
      </c>
      <c r="E33" s="73">
        <v>18297.66</v>
      </c>
      <c r="F33" s="8"/>
      <c r="G33" s="8"/>
      <c r="H33" s="8"/>
    </row>
    <row r="34" spans="1:8" s="9" customFormat="1" x14ac:dyDescent="0.25">
      <c r="A34" s="84" t="s">
        <v>26</v>
      </c>
      <c r="B34" s="72" t="s">
        <v>133</v>
      </c>
      <c r="C34" s="73">
        <v>2287.21</v>
      </c>
      <c r="D34" s="72" t="s">
        <v>3</v>
      </c>
      <c r="E34" s="73">
        <v>18297.66</v>
      </c>
      <c r="F34" s="8"/>
      <c r="G34" s="8"/>
      <c r="H34" s="8"/>
    </row>
    <row r="35" spans="1:8" s="9" customFormat="1" x14ac:dyDescent="0.25">
      <c r="A35" s="84" t="s">
        <v>27</v>
      </c>
      <c r="B35" s="72" t="s">
        <v>161</v>
      </c>
      <c r="C35" s="73">
        <v>1220.45</v>
      </c>
      <c r="D35" s="72" t="s">
        <v>3</v>
      </c>
      <c r="E35" s="73">
        <v>18297.66</v>
      </c>
      <c r="F35" s="8"/>
      <c r="G35" s="8"/>
      <c r="H35" s="8"/>
    </row>
    <row r="36" spans="1:8" s="9" customFormat="1" x14ac:dyDescent="0.25">
      <c r="A36" s="84" t="s">
        <v>28</v>
      </c>
      <c r="B36" s="72" t="s">
        <v>162</v>
      </c>
      <c r="C36" s="73">
        <v>1372.32</v>
      </c>
      <c r="D36" s="72" t="s">
        <v>3</v>
      </c>
      <c r="E36" s="73">
        <v>18297.66</v>
      </c>
      <c r="F36" s="8"/>
      <c r="G36" s="8"/>
      <c r="H36" s="8"/>
    </row>
    <row r="37" spans="1:8" s="9" customFormat="1" x14ac:dyDescent="0.25">
      <c r="A37" s="84" t="s">
        <v>73</v>
      </c>
      <c r="B37" s="72" t="s">
        <v>187</v>
      </c>
      <c r="C37" s="73">
        <v>2135.34</v>
      </c>
      <c r="D37" s="72" t="s">
        <v>3</v>
      </c>
      <c r="E37" s="73">
        <v>18297.66</v>
      </c>
      <c r="F37" s="8"/>
      <c r="G37" s="8"/>
      <c r="H37" s="8"/>
    </row>
    <row r="38" spans="1:8" s="9" customFormat="1" x14ac:dyDescent="0.25">
      <c r="A38" s="84" t="s">
        <v>74</v>
      </c>
      <c r="B38" s="72" t="s">
        <v>188</v>
      </c>
      <c r="C38" s="73">
        <v>1981.64</v>
      </c>
      <c r="D38" s="72" t="s">
        <v>3</v>
      </c>
      <c r="E38" s="73">
        <v>18297.66</v>
      </c>
      <c r="F38" s="8"/>
      <c r="G38" s="8"/>
      <c r="H38" s="8"/>
    </row>
    <row r="39" spans="1:8" s="9" customFormat="1" x14ac:dyDescent="0.25">
      <c r="A39" s="84" t="s">
        <v>75</v>
      </c>
      <c r="B39" s="72" t="s">
        <v>191</v>
      </c>
      <c r="C39" s="73">
        <v>8539.52</v>
      </c>
      <c r="D39" s="72" t="s">
        <v>3</v>
      </c>
      <c r="E39" s="73">
        <v>18297.66</v>
      </c>
      <c r="F39" s="8"/>
      <c r="G39" s="8"/>
      <c r="H39" s="8"/>
    </row>
    <row r="40" spans="1:8" s="9" customFormat="1" x14ac:dyDescent="0.25">
      <c r="A40" s="84" t="s">
        <v>76</v>
      </c>
      <c r="B40" s="72" t="s">
        <v>192</v>
      </c>
      <c r="C40" s="73">
        <v>9148.83</v>
      </c>
      <c r="D40" s="72" t="s">
        <v>3</v>
      </c>
      <c r="E40" s="73">
        <v>18297.66</v>
      </c>
      <c r="F40" s="8"/>
      <c r="G40" s="8"/>
      <c r="H40" s="8"/>
    </row>
    <row r="41" spans="1:8" s="9" customFormat="1" x14ac:dyDescent="0.25">
      <c r="A41" s="84" t="s">
        <v>77</v>
      </c>
      <c r="B41" s="90" t="s">
        <v>129</v>
      </c>
      <c r="C41" s="91">
        <v>65060.27</v>
      </c>
      <c r="D41" s="92" t="s">
        <v>2</v>
      </c>
      <c r="E41" s="93"/>
      <c r="F41" s="8"/>
      <c r="G41" s="8"/>
      <c r="H41" s="8"/>
    </row>
    <row r="42" spans="1:8" ht="42.75" outlineLevel="1" x14ac:dyDescent="0.25">
      <c r="A42" s="49">
        <v>5</v>
      </c>
      <c r="B42" s="86" t="s">
        <v>88</v>
      </c>
      <c r="C42" s="38">
        <f>SUM(C43:C83)</f>
        <v>553502.55000000005</v>
      </c>
      <c r="D42" s="11"/>
      <c r="E42" s="11"/>
      <c r="F42" s="5"/>
      <c r="G42" s="5"/>
    </row>
    <row r="43" spans="1:8" outlineLevel="1" x14ac:dyDescent="0.25">
      <c r="A43" s="47" t="s">
        <v>29</v>
      </c>
      <c r="B43" s="72" t="s">
        <v>131</v>
      </c>
      <c r="C43" s="73">
        <v>7858.84</v>
      </c>
      <c r="D43" s="72" t="s">
        <v>3</v>
      </c>
      <c r="E43" s="73">
        <v>2.7</v>
      </c>
      <c r="F43" s="5"/>
      <c r="G43" s="5"/>
    </row>
    <row r="44" spans="1:8" outlineLevel="1" x14ac:dyDescent="0.25">
      <c r="A44" s="47" t="s">
        <v>30</v>
      </c>
      <c r="B44" s="72" t="s">
        <v>137</v>
      </c>
      <c r="C44" s="73">
        <v>13914.99</v>
      </c>
      <c r="D44" s="72" t="s">
        <v>65</v>
      </c>
      <c r="E44" s="73">
        <v>1</v>
      </c>
      <c r="F44" s="5"/>
      <c r="G44" s="5"/>
    </row>
    <row r="45" spans="1:8" ht="30" customHeight="1" outlineLevel="1" x14ac:dyDescent="0.25">
      <c r="A45" s="47" t="s">
        <v>31</v>
      </c>
      <c r="B45" s="72" t="s">
        <v>138</v>
      </c>
      <c r="C45" s="73">
        <v>7277.11</v>
      </c>
      <c r="D45" s="72" t="s">
        <v>65</v>
      </c>
      <c r="E45" s="73">
        <v>1</v>
      </c>
      <c r="F45" s="5"/>
      <c r="G45" s="5"/>
    </row>
    <row r="46" spans="1:8" outlineLevel="1" x14ac:dyDescent="0.25">
      <c r="A46" s="47" t="s">
        <v>32</v>
      </c>
      <c r="B46" s="72" t="s">
        <v>139</v>
      </c>
      <c r="C46" s="73">
        <v>26485.24</v>
      </c>
      <c r="D46" s="72" t="s">
        <v>3</v>
      </c>
      <c r="E46" s="73">
        <v>3.5</v>
      </c>
      <c r="F46" s="5"/>
      <c r="G46" s="5"/>
    </row>
    <row r="47" spans="1:8" outlineLevel="1" x14ac:dyDescent="0.25">
      <c r="A47" s="47" t="s">
        <v>33</v>
      </c>
      <c r="B47" s="72" t="s">
        <v>140</v>
      </c>
      <c r="C47" s="73">
        <v>6160.66</v>
      </c>
      <c r="D47" s="72" t="s">
        <v>59</v>
      </c>
      <c r="E47" s="73">
        <v>2</v>
      </c>
      <c r="F47" s="5"/>
      <c r="G47" s="5"/>
    </row>
    <row r="48" spans="1:8" outlineLevel="1" x14ac:dyDescent="0.25">
      <c r="A48" s="47" t="s">
        <v>34</v>
      </c>
      <c r="B48" s="72" t="s">
        <v>141</v>
      </c>
      <c r="C48" s="73">
        <v>5546.74</v>
      </c>
      <c r="D48" s="72" t="s">
        <v>58</v>
      </c>
      <c r="E48" s="73">
        <v>1</v>
      </c>
      <c r="F48" s="5"/>
      <c r="G48" s="5"/>
    </row>
    <row r="49" spans="1:7" outlineLevel="1" x14ac:dyDescent="0.25">
      <c r="A49" s="47" t="s">
        <v>35</v>
      </c>
      <c r="B49" s="72" t="s">
        <v>142</v>
      </c>
      <c r="C49" s="73">
        <v>56608.54</v>
      </c>
      <c r="D49" s="72" t="s">
        <v>143</v>
      </c>
      <c r="E49" s="73">
        <v>1</v>
      </c>
      <c r="F49" s="5"/>
      <c r="G49" s="5"/>
    </row>
    <row r="50" spans="1:7" outlineLevel="1" x14ac:dyDescent="0.25">
      <c r="A50" s="47" t="s">
        <v>36</v>
      </c>
      <c r="B50" s="72" t="s">
        <v>144</v>
      </c>
      <c r="C50" s="73">
        <v>55537.15</v>
      </c>
      <c r="D50" s="72" t="s">
        <v>59</v>
      </c>
      <c r="E50" s="73">
        <v>1</v>
      </c>
      <c r="F50" s="5"/>
      <c r="G50" s="5"/>
    </row>
    <row r="51" spans="1:7" s="13" customFormat="1" outlineLevel="2" x14ac:dyDescent="0.25">
      <c r="A51" s="47" t="s">
        <v>89</v>
      </c>
      <c r="B51" s="72" t="s">
        <v>145</v>
      </c>
      <c r="C51" s="73">
        <v>13857.19</v>
      </c>
      <c r="D51" s="72" t="s">
        <v>146</v>
      </c>
      <c r="E51" s="73">
        <v>1</v>
      </c>
    </row>
    <row r="52" spans="1:7" s="13" customFormat="1" outlineLevel="2" x14ac:dyDescent="0.25">
      <c r="A52" s="47" t="s">
        <v>90</v>
      </c>
      <c r="B52" s="72" t="s">
        <v>147</v>
      </c>
      <c r="C52" s="73">
        <v>3194.07</v>
      </c>
      <c r="D52" s="72" t="s">
        <v>58</v>
      </c>
      <c r="E52" s="73">
        <v>1</v>
      </c>
    </row>
    <row r="53" spans="1:7" s="13" customFormat="1" outlineLevel="2" x14ac:dyDescent="0.25">
      <c r="A53" s="47" t="s">
        <v>91</v>
      </c>
      <c r="B53" s="72" t="s">
        <v>148</v>
      </c>
      <c r="C53" s="73">
        <v>1967.28</v>
      </c>
      <c r="D53" s="72" t="s">
        <v>66</v>
      </c>
      <c r="E53" s="73">
        <v>2</v>
      </c>
    </row>
    <row r="54" spans="1:7" s="13" customFormat="1" outlineLevel="2" x14ac:dyDescent="0.25">
      <c r="A54" s="47" t="s">
        <v>92</v>
      </c>
      <c r="B54" s="72" t="s">
        <v>67</v>
      </c>
      <c r="C54" s="73">
        <v>1822.43</v>
      </c>
      <c r="D54" s="72" t="s">
        <v>58</v>
      </c>
      <c r="E54" s="73">
        <v>1</v>
      </c>
    </row>
    <row r="55" spans="1:7" s="13" customFormat="1" outlineLevel="2" x14ac:dyDescent="0.25">
      <c r="A55" s="47" t="s">
        <v>93</v>
      </c>
      <c r="B55" s="72" t="s">
        <v>149</v>
      </c>
      <c r="C55" s="73">
        <v>3126</v>
      </c>
      <c r="D55" s="72" t="s">
        <v>58</v>
      </c>
      <c r="E55" s="73">
        <v>1</v>
      </c>
    </row>
    <row r="56" spans="1:7" s="13" customFormat="1" outlineLevel="2" x14ac:dyDescent="0.25">
      <c r="A56" s="47" t="s">
        <v>94</v>
      </c>
      <c r="B56" s="72" t="s">
        <v>150</v>
      </c>
      <c r="C56" s="73">
        <v>7993.34</v>
      </c>
      <c r="D56" s="72" t="s">
        <v>58</v>
      </c>
      <c r="E56" s="73">
        <v>2</v>
      </c>
    </row>
    <row r="57" spans="1:7" s="13" customFormat="1" outlineLevel="2" x14ac:dyDescent="0.25">
      <c r="A57" s="47" t="s">
        <v>95</v>
      </c>
      <c r="B57" s="72" t="s">
        <v>151</v>
      </c>
      <c r="C57" s="73">
        <v>3498.17</v>
      </c>
      <c r="D57" s="72" t="s">
        <v>58</v>
      </c>
      <c r="E57" s="73">
        <v>1</v>
      </c>
    </row>
    <row r="58" spans="1:7" s="13" customFormat="1" outlineLevel="2" x14ac:dyDescent="0.25">
      <c r="A58" s="47" t="s">
        <v>96</v>
      </c>
      <c r="B58" s="72" t="s">
        <v>152</v>
      </c>
      <c r="C58" s="73">
        <v>3438.33</v>
      </c>
      <c r="D58" s="72" t="s">
        <v>58</v>
      </c>
      <c r="E58" s="73">
        <v>1</v>
      </c>
    </row>
    <row r="59" spans="1:7" s="13" customFormat="1" outlineLevel="2" x14ac:dyDescent="0.25">
      <c r="A59" s="47" t="s">
        <v>97</v>
      </c>
      <c r="B59" s="72" t="s">
        <v>153</v>
      </c>
      <c r="C59" s="73">
        <v>12286.44</v>
      </c>
      <c r="D59" s="72" t="s">
        <v>58</v>
      </c>
      <c r="E59" s="73">
        <v>4</v>
      </c>
    </row>
    <row r="60" spans="1:7" s="13" customFormat="1" outlineLevel="2" x14ac:dyDescent="0.25">
      <c r="A60" s="47" t="s">
        <v>98</v>
      </c>
      <c r="B60" s="72" t="s">
        <v>154</v>
      </c>
      <c r="C60" s="73">
        <v>14786.09</v>
      </c>
      <c r="D60" s="72" t="s">
        <v>3</v>
      </c>
      <c r="E60" s="73">
        <v>11017.95</v>
      </c>
    </row>
    <row r="61" spans="1:7" s="13" customFormat="1" outlineLevel="2" x14ac:dyDescent="0.25">
      <c r="A61" s="47" t="s">
        <v>99</v>
      </c>
      <c r="B61" s="72" t="s">
        <v>155</v>
      </c>
      <c r="C61" s="73">
        <v>26074.17</v>
      </c>
      <c r="D61" s="72" t="s">
        <v>3</v>
      </c>
      <c r="E61" s="73">
        <v>18297.66</v>
      </c>
    </row>
    <row r="62" spans="1:7" s="13" customFormat="1" outlineLevel="2" x14ac:dyDescent="0.25">
      <c r="A62" s="47" t="s">
        <v>100</v>
      </c>
      <c r="B62" s="72" t="s">
        <v>158</v>
      </c>
      <c r="C62" s="73">
        <v>1228.67</v>
      </c>
      <c r="D62" s="72" t="s">
        <v>58</v>
      </c>
      <c r="E62" s="73">
        <v>1</v>
      </c>
    </row>
    <row r="63" spans="1:7" s="13" customFormat="1" outlineLevel="2" x14ac:dyDescent="0.25">
      <c r="A63" s="47" t="s">
        <v>101</v>
      </c>
      <c r="B63" s="72" t="s">
        <v>159</v>
      </c>
      <c r="C63" s="73">
        <v>3014.61</v>
      </c>
      <c r="D63" s="72" t="s">
        <v>71</v>
      </c>
      <c r="E63" s="73">
        <v>1</v>
      </c>
    </row>
    <row r="64" spans="1:7" s="13" customFormat="1" outlineLevel="2" x14ac:dyDescent="0.25">
      <c r="A64" s="47" t="s">
        <v>102</v>
      </c>
      <c r="B64" s="72" t="s">
        <v>60</v>
      </c>
      <c r="C64" s="73">
        <v>1531.59</v>
      </c>
      <c r="D64" s="72" t="s">
        <v>68</v>
      </c>
      <c r="E64" s="73">
        <v>1</v>
      </c>
    </row>
    <row r="65" spans="1:5" s="13" customFormat="1" outlineLevel="2" x14ac:dyDescent="0.25">
      <c r="A65" s="47" t="s">
        <v>103</v>
      </c>
      <c r="B65" s="72" t="s">
        <v>160</v>
      </c>
      <c r="C65" s="73">
        <v>11935.12</v>
      </c>
      <c r="D65" s="72" t="s">
        <v>58</v>
      </c>
      <c r="E65" s="73">
        <v>8</v>
      </c>
    </row>
    <row r="66" spans="1:5" s="13" customFormat="1" outlineLevel="2" x14ac:dyDescent="0.25">
      <c r="A66" s="47" t="s">
        <v>104</v>
      </c>
      <c r="B66" s="72" t="s">
        <v>163</v>
      </c>
      <c r="C66" s="73">
        <v>6623.86</v>
      </c>
      <c r="D66" s="72" t="s">
        <v>58</v>
      </c>
      <c r="E66" s="73">
        <v>2</v>
      </c>
    </row>
    <row r="67" spans="1:5" s="13" customFormat="1" outlineLevel="2" x14ac:dyDescent="0.25">
      <c r="A67" s="47" t="s">
        <v>105</v>
      </c>
      <c r="B67" s="72" t="s">
        <v>62</v>
      </c>
      <c r="C67" s="73">
        <v>2869.97</v>
      </c>
      <c r="D67" s="72" t="s">
        <v>70</v>
      </c>
      <c r="E67" s="73">
        <v>1</v>
      </c>
    </row>
    <row r="68" spans="1:5" s="13" customFormat="1" outlineLevel="2" x14ac:dyDescent="0.25">
      <c r="A68" s="47" t="s">
        <v>106</v>
      </c>
      <c r="B68" s="72" t="s">
        <v>63</v>
      </c>
      <c r="C68" s="73">
        <v>4882.62</v>
      </c>
      <c r="D68" s="72" t="s">
        <v>64</v>
      </c>
      <c r="E68" s="73">
        <v>3</v>
      </c>
    </row>
    <row r="69" spans="1:5" s="13" customFormat="1" outlineLevel="2" x14ac:dyDescent="0.25">
      <c r="A69" s="47" t="s">
        <v>107</v>
      </c>
      <c r="B69" s="72" t="s">
        <v>164</v>
      </c>
      <c r="C69" s="73">
        <v>13809.15</v>
      </c>
      <c r="D69" s="72" t="s">
        <v>58</v>
      </c>
      <c r="E69" s="73">
        <v>5</v>
      </c>
    </row>
    <row r="70" spans="1:5" s="13" customFormat="1" outlineLevel="2" x14ac:dyDescent="0.25">
      <c r="A70" s="47" t="s">
        <v>108</v>
      </c>
      <c r="B70" s="72" t="s">
        <v>165</v>
      </c>
      <c r="C70" s="73">
        <v>7243.68</v>
      </c>
      <c r="D70" s="72" t="s">
        <v>65</v>
      </c>
      <c r="E70" s="73">
        <v>1</v>
      </c>
    </row>
    <row r="71" spans="1:5" s="13" customFormat="1" outlineLevel="2" x14ac:dyDescent="0.25">
      <c r="A71" s="47" t="s">
        <v>109</v>
      </c>
      <c r="B71" s="72" t="s">
        <v>69</v>
      </c>
      <c r="C71" s="73">
        <v>1195.78</v>
      </c>
      <c r="D71" s="72" t="s">
        <v>58</v>
      </c>
      <c r="E71" s="73">
        <v>1</v>
      </c>
    </row>
    <row r="72" spans="1:5" s="13" customFormat="1" outlineLevel="2" x14ac:dyDescent="0.25">
      <c r="A72" s="47" t="s">
        <v>110</v>
      </c>
      <c r="B72" s="72" t="s">
        <v>166</v>
      </c>
      <c r="C72" s="73">
        <v>16795.84</v>
      </c>
      <c r="D72" s="72" t="s">
        <v>65</v>
      </c>
      <c r="E72" s="73">
        <v>1</v>
      </c>
    </row>
    <row r="73" spans="1:5" s="13" customFormat="1" outlineLevel="2" x14ac:dyDescent="0.25">
      <c r="A73" s="47" t="s">
        <v>111</v>
      </c>
      <c r="B73" s="72" t="s">
        <v>167</v>
      </c>
      <c r="C73" s="73">
        <v>12898.6</v>
      </c>
      <c r="D73" s="72" t="s">
        <v>58</v>
      </c>
      <c r="E73" s="73">
        <v>1</v>
      </c>
    </row>
    <row r="74" spans="1:5" s="13" customFormat="1" outlineLevel="2" x14ac:dyDescent="0.25">
      <c r="A74" s="47" t="s">
        <v>112</v>
      </c>
      <c r="B74" s="72" t="s">
        <v>168</v>
      </c>
      <c r="C74" s="73">
        <v>6550.94</v>
      </c>
      <c r="D74" s="72" t="s">
        <v>65</v>
      </c>
      <c r="E74" s="73">
        <v>1</v>
      </c>
    </row>
    <row r="75" spans="1:5" s="13" customFormat="1" outlineLevel="2" x14ac:dyDescent="0.25">
      <c r="A75" s="47" t="s">
        <v>113</v>
      </c>
      <c r="B75" s="72" t="s">
        <v>169</v>
      </c>
      <c r="C75" s="73">
        <v>3909.05</v>
      </c>
      <c r="D75" s="72" t="s">
        <v>58</v>
      </c>
      <c r="E75" s="73">
        <v>1</v>
      </c>
    </row>
    <row r="76" spans="1:5" s="13" customFormat="1" outlineLevel="2" x14ac:dyDescent="0.25">
      <c r="A76" s="47" t="s">
        <v>114</v>
      </c>
      <c r="B76" s="72" t="s">
        <v>170</v>
      </c>
      <c r="C76" s="73">
        <v>4201.8999999999996</v>
      </c>
      <c r="D76" s="72" t="s">
        <v>58</v>
      </c>
      <c r="E76" s="73">
        <v>1</v>
      </c>
    </row>
    <row r="77" spans="1:5" s="13" customFormat="1" outlineLevel="2" x14ac:dyDescent="0.25">
      <c r="A77" s="47" t="s">
        <v>115</v>
      </c>
      <c r="B77" s="72" t="s">
        <v>171</v>
      </c>
      <c r="C77" s="73">
        <v>119387.16</v>
      </c>
      <c r="D77" s="72" t="s">
        <v>64</v>
      </c>
      <c r="E77" s="73">
        <v>18</v>
      </c>
    </row>
    <row r="78" spans="1:5" s="13" customFormat="1" outlineLevel="2" x14ac:dyDescent="0.25">
      <c r="A78" s="47" t="s">
        <v>116</v>
      </c>
      <c r="B78" s="72" t="s">
        <v>172</v>
      </c>
      <c r="C78" s="73">
        <v>4590.18</v>
      </c>
      <c r="D78" s="72" t="s">
        <v>58</v>
      </c>
      <c r="E78" s="73">
        <v>1</v>
      </c>
    </row>
    <row r="79" spans="1:5" s="13" customFormat="1" outlineLevel="2" x14ac:dyDescent="0.25">
      <c r="A79" s="47" t="s">
        <v>117</v>
      </c>
      <c r="B79" s="72" t="s">
        <v>185</v>
      </c>
      <c r="C79" s="73">
        <v>5853.15</v>
      </c>
      <c r="D79" s="72" t="s">
        <v>58</v>
      </c>
      <c r="E79" s="73">
        <v>5</v>
      </c>
    </row>
    <row r="80" spans="1:5" s="13" customFormat="1" outlineLevel="2" x14ac:dyDescent="0.25">
      <c r="A80" s="47" t="s">
        <v>118</v>
      </c>
      <c r="B80" s="72" t="s">
        <v>186</v>
      </c>
      <c r="C80" s="73">
        <v>26424.720000000001</v>
      </c>
      <c r="D80" s="72" t="s">
        <v>146</v>
      </c>
      <c r="E80" s="73">
        <v>1</v>
      </c>
    </row>
    <row r="81" spans="1:8" s="13" customFormat="1" outlineLevel="2" x14ac:dyDescent="0.25">
      <c r="A81" s="47" t="s">
        <v>119</v>
      </c>
      <c r="B81" s="72" t="s">
        <v>190</v>
      </c>
      <c r="C81" s="73">
        <v>8842.23</v>
      </c>
      <c r="D81" s="72" t="s">
        <v>58</v>
      </c>
      <c r="E81" s="73">
        <v>3</v>
      </c>
    </row>
    <row r="82" spans="1:8" s="13" customFormat="1" outlineLevel="2" x14ac:dyDescent="0.25">
      <c r="A82" s="47" t="s">
        <v>120</v>
      </c>
      <c r="B82" s="72" t="s">
        <v>193</v>
      </c>
      <c r="C82" s="73">
        <v>18280.95</v>
      </c>
      <c r="D82" s="72" t="s">
        <v>64</v>
      </c>
      <c r="E82" s="73">
        <v>3</v>
      </c>
    </row>
    <row r="83" spans="1:8" s="13" customFormat="1" outlineLevel="2" x14ac:dyDescent="0.25">
      <c r="A83" s="47" t="s">
        <v>121</v>
      </c>
      <c r="B83" s="61"/>
      <c r="C83" s="62"/>
      <c r="D83" s="60"/>
      <c r="E83" s="60"/>
    </row>
    <row r="84" spans="1:8" s="13" customFormat="1" ht="28.5" outlineLevel="2" x14ac:dyDescent="0.25">
      <c r="A84" s="64">
        <v>6</v>
      </c>
      <c r="B84" s="3" t="s">
        <v>47</v>
      </c>
      <c r="C84" s="39"/>
      <c r="D84" s="12"/>
      <c r="E84" s="12"/>
    </row>
    <row r="85" spans="1:8" s="13" customFormat="1" ht="28.5" outlineLevel="2" x14ac:dyDescent="0.25">
      <c r="A85" s="65">
        <v>7</v>
      </c>
      <c r="B85" s="3" t="s">
        <v>48</v>
      </c>
      <c r="C85" s="39"/>
      <c r="D85" s="12"/>
      <c r="E85" s="63"/>
    </row>
    <row r="86" spans="1:8" s="13" customFormat="1" outlineLevel="2" x14ac:dyDescent="0.25">
      <c r="A86" s="65">
        <v>8</v>
      </c>
      <c r="B86" s="68" t="s">
        <v>49</v>
      </c>
      <c r="C86" s="69">
        <v>0</v>
      </c>
      <c r="D86" s="70"/>
      <c r="E86" s="70"/>
    </row>
    <row r="87" spans="1:8" s="13" customFormat="1" ht="28.5" outlineLevel="2" x14ac:dyDescent="0.25">
      <c r="A87" s="65">
        <v>9</v>
      </c>
      <c r="B87" s="3" t="s">
        <v>50</v>
      </c>
      <c r="C87" s="39">
        <f>SUM(C88:C88)</f>
        <v>4473.42</v>
      </c>
      <c r="D87" s="12"/>
      <c r="E87" s="12"/>
    </row>
    <row r="88" spans="1:8" s="9" customFormat="1" x14ac:dyDescent="0.25">
      <c r="A88" s="66" t="s">
        <v>122</v>
      </c>
      <c r="B88" s="72" t="s">
        <v>189</v>
      </c>
      <c r="C88" s="73">
        <v>4473.42</v>
      </c>
      <c r="D88" s="72" t="s">
        <v>64</v>
      </c>
      <c r="E88" s="73">
        <v>6</v>
      </c>
      <c r="F88" s="8"/>
      <c r="G88" s="8"/>
      <c r="H88" s="8"/>
    </row>
    <row r="89" spans="1:8" s="13" customFormat="1" ht="28.5" outlineLevel="2" x14ac:dyDescent="0.25">
      <c r="A89" s="65">
        <v>10</v>
      </c>
      <c r="B89" s="3" t="s">
        <v>51</v>
      </c>
      <c r="C89" s="39">
        <f>SUM(C90:C91)</f>
        <v>11893.48</v>
      </c>
      <c r="D89" s="12"/>
      <c r="E89" s="12"/>
    </row>
    <row r="90" spans="1:8" s="9" customFormat="1" x14ac:dyDescent="0.25">
      <c r="A90" s="84" t="s">
        <v>37</v>
      </c>
      <c r="B90" s="72" t="s">
        <v>177</v>
      </c>
      <c r="C90" s="73">
        <v>6098.61</v>
      </c>
      <c r="D90" s="72" t="s">
        <v>3</v>
      </c>
      <c r="E90" s="73">
        <v>18297.66</v>
      </c>
      <c r="F90" s="8"/>
      <c r="G90" s="8"/>
      <c r="H90" s="8"/>
    </row>
    <row r="91" spans="1:8" s="9" customFormat="1" x14ac:dyDescent="0.25">
      <c r="A91" s="84" t="s">
        <v>123</v>
      </c>
      <c r="B91" s="72" t="s">
        <v>178</v>
      </c>
      <c r="C91" s="73">
        <v>5794.87</v>
      </c>
      <c r="D91" s="72" t="s">
        <v>3</v>
      </c>
      <c r="E91" s="73">
        <v>18297.66</v>
      </c>
      <c r="F91" s="8"/>
      <c r="G91" s="8"/>
      <c r="H91" s="8"/>
    </row>
    <row r="92" spans="1:8" s="13" customFormat="1" ht="28.5" outlineLevel="2" x14ac:dyDescent="0.25">
      <c r="A92" s="50">
        <v>11</v>
      </c>
      <c r="B92" s="14" t="s">
        <v>52</v>
      </c>
      <c r="C92" s="39">
        <f>SUM(C93:C94)</f>
        <v>45133.01</v>
      </c>
      <c r="D92" s="12"/>
      <c r="E92" s="12"/>
    </row>
    <row r="93" spans="1:8" s="9" customFormat="1" x14ac:dyDescent="0.25">
      <c r="A93" s="84" t="s">
        <v>38</v>
      </c>
      <c r="B93" s="72" t="s">
        <v>173</v>
      </c>
      <c r="C93" s="73">
        <v>20736.740000000002</v>
      </c>
      <c r="D93" s="72" t="s">
        <v>3</v>
      </c>
      <c r="E93" s="73">
        <v>18297.66</v>
      </c>
      <c r="F93" s="8"/>
      <c r="G93" s="8"/>
      <c r="H93" s="8"/>
    </row>
    <row r="94" spans="1:8" s="9" customFormat="1" x14ac:dyDescent="0.25">
      <c r="A94" s="84" t="s">
        <v>78</v>
      </c>
      <c r="B94" s="72" t="s">
        <v>174</v>
      </c>
      <c r="C94" s="73">
        <v>24396.27</v>
      </c>
      <c r="D94" s="72" t="s">
        <v>3</v>
      </c>
      <c r="E94" s="73">
        <v>18297.66</v>
      </c>
      <c r="F94" s="8"/>
      <c r="G94" s="8"/>
      <c r="H94" s="8"/>
    </row>
    <row r="95" spans="1:8" s="13" customFormat="1" ht="28.5" outlineLevel="2" x14ac:dyDescent="0.25">
      <c r="A95" s="50">
        <v>12</v>
      </c>
      <c r="B95" s="3" t="s">
        <v>53</v>
      </c>
      <c r="C95" s="39">
        <f>SUM(C96:C97)</f>
        <v>3152.1</v>
      </c>
      <c r="D95" s="12"/>
      <c r="E95" s="12"/>
    </row>
    <row r="96" spans="1:8" s="9" customFormat="1" x14ac:dyDescent="0.25">
      <c r="A96" s="55" t="s">
        <v>39</v>
      </c>
      <c r="B96" s="72" t="s">
        <v>134</v>
      </c>
      <c r="C96" s="73">
        <v>3152.1</v>
      </c>
      <c r="D96" s="72" t="s">
        <v>3</v>
      </c>
      <c r="E96" s="73">
        <v>900.6</v>
      </c>
      <c r="F96" s="8"/>
      <c r="G96" s="8"/>
      <c r="H96" s="8"/>
    </row>
    <row r="97" spans="1:8" s="9" customFormat="1" x14ac:dyDescent="0.25">
      <c r="A97" s="55" t="s">
        <v>79</v>
      </c>
      <c r="B97" s="6"/>
      <c r="C97" s="37"/>
      <c r="D97" s="28"/>
      <c r="E97" s="7"/>
      <c r="F97" s="8"/>
      <c r="G97" s="8"/>
      <c r="H97" s="8"/>
    </row>
    <row r="98" spans="1:8" s="13" customFormat="1" ht="57" outlineLevel="2" x14ac:dyDescent="0.25">
      <c r="A98" s="50">
        <v>13</v>
      </c>
      <c r="B98" s="3" t="s">
        <v>54</v>
      </c>
      <c r="C98" s="39">
        <f>SUM(C99:C105)</f>
        <v>213883.34000000003</v>
      </c>
      <c r="D98" s="12"/>
      <c r="E98" s="12"/>
    </row>
    <row r="99" spans="1:8" s="9" customFormat="1" x14ac:dyDescent="0.25">
      <c r="A99" s="84" t="s">
        <v>40</v>
      </c>
      <c r="B99" s="72" t="s">
        <v>130</v>
      </c>
      <c r="C99" s="73">
        <v>79395.520000000004</v>
      </c>
      <c r="D99" s="72" t="s">
        <v>61</v>
      </c>
      <c r="E99" s="73">
        <v>1</v>
      </c>
      <c r="F99" s="8"/>
      <c r="G99" s="8"/>
      <c r="H99" s="8"/>
    </row>
    <row r="100" spans="1:8" s="9" customFormat="1" x14ac:dyDescent="0.25">
      <c r="A100" s="84" t="s">
        <v>56</v>
      </c>
      <c r="B100" s="72" t="s">
        <v>156</v>
      </c>
      <c r="C100" s="73">
        <v>305.57</v>
      </c>
      <c r="D100" s="72" t="s">
        <v>3</v>
      </c>
      <c r="E100" s="73">
        <v>18297.66</v>
      </c>
      <c r="F100" s="8"/>
      <c r="G100" s="8"/>
      <c r="H100" s="8"/>
    </row>
    <row r="101" spans="1:8" s="9" customFormat="1" x14ac:dyDescent="0.25">
      <c r="A101" s="84" t="s">
        <v>124</v>
      </c>
      <c r="B101" s="72" t="s">
        <v>157</v>
      </c>
      <c r="C101" s="73">
        <v>305.57</v>
      </c>
      <c r="D101" s="72" t="s">
        <v>3</v>
      </c>
      <c r="E101" s="73">
        <v>18297.66</v>
      </c>
      <c r="F101" s="8"/>
      <c r="G101" s="8"/>
      <c r="H101" s="8"/>
    </row>
    <row r="102" spans="1:8" s="9" customFormat="1" x14ac:dyDescent="0.25">
      <c r="A102" s="84" t="s">
        <v>125</v>
      </c>
      <c r="B102" s="72" t="s">
        <v>181</v>
      </c>
      <c r="C102" s="73">
        <v>64193.7</v>
      </c>
      <c r="D102" s="72" t="s">
        <v>3</v>
      </c>
      <c r="E102" s="73">
        <v>18297.66</v>
      </c>
      <c r="F102" s="8"/>
      <c r="G102" s="8"/>
      <c r="H102" s="8"/>
    </row>
    <row r="103" spans="1:8" s="9" customFormat="1" x14ac:dyDescent="0.25">
      <c r="A103" s="84" t="s">
        <v>194</v>
      </c>
      <c r="B103" s="72" t="s">
        <v>182</v>
      </c>
      <c r="C103" s="73">
        <v>69682.98</v>
      </c>
      <c r="D103" s="72" t="s">
        <v>3</v>
      </c>
      <c r="E103" s="73">
        <v>18297.66</v>
      </c>
      <c r="F103" s="8"/>
      <c r="G103" s="8"/>
      <c r="H103" s="8"/>
    </row>
    <row r="104" spans="1:8" s="9" customFormat="1" x14ac:dyDescent="0.25">
      <c r="A104" s="84" t="s">
        <v>195</v>
      </c>
      <c r="B104" s="79"/>
      <c r="C104" s="85"/>
      <c r="D104" s="78"/>
      <c r="E104" s="7"/>
      <c r="F104" s="8"/>
      <c r="G104" s="8"/>
      <c r="H104" s="8"/>
    </row>
    <row r="105" spans="1:8" s="9" customFormat="1" x14ac:dyDescent="0.25">
      <c r="A105" s="84" t="s">
        <v>196</v>
      </c>
      <c r="B105" s="79"/>
      <c r="C105" s="85"/>
      <c r="D105" s="78"/>
      <c r="E105" s="7"/>
      <c r="F105" s="8"/>
      <c r="G105" s="8"/>
      <c r="H105" s="8"/>
    </row>
    <row r="106" spans="1:8" s="13" customFormat="1" outlineLevel="2" x14ac:dyDescent="0.25">
      <c r="A106" s="56" t="s">
        <v>126</v>
      </c>
      <c r="B106" s="15" t="s">
        <v>55</v>
      </c>
      <c r="C106" s="40">
        <f>SUM(C107:C110)</f>
        <v>23215</v>
      </c>
      <c r="D106" s="29"/>
      <c r="E106" s="16"/>
    </row>
    <row r="107" spans="1:8" s="13" customFormat="1" outlineLevel="2" x14ac:dyDescent="0.25">
      <c r="A107" s="51" t="s">
        <v>41</v>
      </c>
      <c r="B107" s="72" t="s">
        <v>175</v>
      </c>
      <c r="C107" s="73">
        <v>8400</v>
      </c>
      <c r="D107" s="72" t="s">
        <v>136</v>
      </c>
      <c r="E107" s="73">
        <v>6</v>
      </c>
    </row>
    <row r="108" spans="1:8" s="13" customFormat="1" outlineLevel="2" x14ac:dyDescent="0.25">
      <c r="A108" s="51" t="s">
        <v>42</v>
      </c>
      <c r="B108" s="72" t="s">
        <v>176</v>
      </c>
      <c r="C108" s="73">
        <v>10080</v>
      </c>
      <c r="D108" s="72" t="s">
        <v>136</v>
      </c>
      <c r="E108" s="73">
        <v>6</v>
      </c>
    </row>
    <row r="109" spans="1:8" s="13" customFormat="1" outlineLevel="2" x14ac:dyDescent="0.25">
      <c r="A109" s="51" t="s">
        <v>80</v>
      </c>
      <c r="B109" s="72" t="s">
        <v>135</v>
      </c>
      <c r="C109" s="73">
        <v>4735</v>
      </c>
      <c r="D109" s="72" t="s">
        <v>136</v>
      </c>
      <c r="E109" s="73">
        <v>12</v>
      </c>
    </row>
    <row r="110" spans="1:8" s="13" customFormat="1" outlineLevel="2" x14ac:dyDescent="0.25">
      <c r="A110" s="51" t="s">
        <v>81</v>
      </c>
      <c r="B110" s="74"/>
      <c r="C110" s="75"/>
      <c r="D110" s="76"/>
      <c r="E110" s="77"/>
    </row>
    <row r="111" spans="1:8" s="13" customFormat="1" outlineLevel="2" x14ac:dyDescent="0.25">
      <c r="A111" s="58" t="s">
        <v>127</v>
      </c>
      <c r="B111" s="59" t="s">
        <v>11</v>
      </c>
      <c r="C111" s="95">
        <f>C25+C28+C31+C32+C42+C84+C85+C86+C87+C89+C92+C95+C98+C106</f>
        <v>1245568.7200000002</v>
      </c>
      <c r="D111" s="60"/>
      <c r="E111" s="60"/>
      <c r="F111" s="17"/>
    </row>
    <row r="112" spans="1:8" s="54" customFormat="1" outlineLevel="2" x14ac:dyDescent="0.25">
      <c r="A112" s="56" t="s">
        <v>128</v>
      </c>
      <c r="B112" s="52" t="s">
        <v>12</v>
      </c>
      <c r="C112" s="96">
        <f>C111*1.2</f>
        <v>1494682.4640000002</v>
      </c>
      <c r="D112" s="53" t="s">
        <v>2</v>
      </c>
      <c r="E112" s="53"/>
    </row>
    <row r="113" spans="1:6" s="13" customFormat="1" outlineLevel="2" x14ac:dyDescent="0.25">
      <c r="A113" s="48"/>
      <c r="B113" s="18"/>
      <c r="C113" s="41"/>
      <c r="D113" s="19"/>
      <c r="E113" s="19"/>
    </row>
    <row r="114" spans="1:6" x14ac:dyDescent="0.25">
      <c r="B114" s="1"/>
      <c r="C114" s="42"/>
      <c r="D114" s="30"/>
      <c r="E114" s="30"/>
    </row>
    <row r="115" spans="1:6" x14ac:dyDescent="0.25">
      <c r="B115" s="1"/>
      <c r="C115" s="30"/>
      <c r="D115" s="30"/>
      <c r="E115" s="30"/>
    </row>
    <row r="116" spans="1:6" s="13" customFormat="1" outlineLevel="2" x14ac:dyDescent="0.25">
      <c r="A116" s="48"/>
    </row>
    <row r="117" spans="1:6" x14ac:dyDescent="0.25">
      <c r="B117" s="1"/>
      <c r="C117" s="1"/>
      <c r="D117" s="1"/>
      <c r="E117" s="1"/>
      <c r="F117" s="5"/>
    </row>
    <row r="118" spans="1:6" ht="16.5" customHeight="1" x14ac:dyDescent="0.25">
      <c r="B118" s="1"/>
      <c r="C118" s="1"/>
      <c r="D118" s="1"/>
      <c r="E118" s="1"/>
    </row>
    <row r="119" spans="1:6" x14ac:dyDescent="0.25">
      <c r="B119" s="20"/>
      <c r="C119" s="43"/>
      <c r="D119" s="21"/>
      <c r="E119" s="21"/>
    </row>
    <row r="120" spans="1:6" x14ac:dyDescent="0.25">
      <c r="B120" s="20"/>
      <c r="C120" s="43"/>
      <c r="D120" s="31"/>
      <c r="E120" s="21"/>
    </row>
  </sheetData>
  <mergeCells count="23">
    <mergeCell ref="D22:E22"/>
    <mergeCell ref="A23:E23"/>
    <mergeCell ref="D15:E15"/>
    <mergeCell ref="D16:E16"/>
    <mergeCell ref="D17:E17"/>
    <mergeCell ref="D18:E18"/>
    <mergeCell ref="B19:C19"/>
    <mergeCell ref="D19:E19"/>
    <mergeCell ref="D13:E13"/>
    <mergeCell ref="B14:C14"/>
    <mergeCell ref="D14:E14"/>
    <mergeCell ref="D20:E20"/>
    <mergeCell ref="D21:E21"/>
    <mergeCell ref="B9:C9"/>
    <mergeCell ref="D9:E9"/>
    <mergeCell ref="D10:E10"/>
    <mergeCell ref="D11:E11"/>
    <mergeCell ref="D12:E12"/>
    <mergeCell ref="F7:I7"/>
    <mergeCell ref="A3:E3"/>
    <mergeCell ref="A4:E4"/>
    <mergeCell ref="A5:E5"/>
    <mergeCell ref="A8:E8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2025-03-31T06:42:23Z</dcterms:modified>
</cp:coreProperties>
</file>