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'2024'!$A$1:$E$113</definedName>
  </definedNames>
  <calcPr calcId="144525"/>
</workbook>
</file>

<file path=xl/calcChain.xml><?xml version="1.0" encoding="utf-8"?>
<calcChain xmlns="http://schemas.openxmlformats.org/spreadsheetml/2006/main">
  <c r="C107" i="12" l="1"/>
  <c r="C41" i="12"/>
  <c r="D17" i="12" l="1"/>
  <c r="C94" i="12" l="1"/>
  <c r="C84" i="12"/>
  <c r="D14" i="12"/>
  <c r="D10" i="12"/>
  <c r="C24" i="12" l="1"/>
  <c r="D18" i="12"/>
  <c r="C27" i="12" l="1"/>
  <c r="C31" i="12" l="1"/>
  <c r="C88" i="12" l="1"/>
  <c r="C91" i="12" l="1"/>
  <c r="C97" i="12" l="1"/>
  <c r="C112" i="12" s="1"/>
  <c r="C113" i="12" s="1"/>
  <c r="D19" i="12" s="1"/>
  <c r="D21" i="12" l="1"/>
  <c r="D20" i="12"/>
</calcChain>
</file>

<file path=xl/sharedStrings.xml><?xml version="1.0" encoding="utf-8"?>
<sst xmlns="http://schemas.openxmlformats.org/spreadsheetml/2006/main" count="271" uniqueCount="207">
  <si>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</si>
  <si>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</si>
  <si>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</si>
  <si>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</si>
  <si>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</si>
  <si>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</si>
  <si>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</si>
  <si>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</si>
  <si>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</si>
  <si>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</si>
  <si>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</si>
  <si>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</si>
  <si>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</si>
  <si>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</si>
  <si>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</si>
  <si>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</si>
  <si>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</si>
  <si>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</si>
  <si>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</si>
  <si>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</si>
  <si>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</si>
  <si>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</si>
  <si>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</si>
  <si>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</si>
  <si>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</si>
  <si>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</si>
  <si>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</si>
  <si>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</si>
  <si>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</si>
  <si>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</si>
  <si>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</si>
  <si>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</si>
  <si>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</si>
  <si>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</si>
  <si>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</si>
  <si>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</si>
  <si>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</si>
  <si>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</si>
  <si>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</si>
  <si>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</si>
  <si>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</si>
  <si>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</si>
  <si>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</si>
  <si>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</si>
  <si>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</si>
  <si>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</si>
  <si>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</si>
  <si>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</si>
  <si>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</si>
  <si>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</si>
  <si>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</si>
  <si>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</si>
  <si>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</si>
  <si>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</si>
  <si>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</si>
  <si>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</si>
  <si>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</si>
  <si>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</si>
  <si>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</si>
  <si>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</si>
  <si>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</si>
  <si>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</si>
  <si>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</si>
  <si>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</si>
  <si>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</si>
  <si>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</si>
  <si>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</si>
  <si>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</si>
  <si>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</si>
  <si>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</si>
  <si>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</si>
  <si>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</si>
  <si>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</si>
  <si>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Селенгинская, д. 11</t>
  </si>
  <si>
    <t>шт.</t>
  </si>
  <si>
    <t>дом</t>
  </si>
  <si>
    <t>подъезд</t>
  </si>
  <si>
    <t>м</t>
  </si>
  <si>
    <t>Осмотр подвала</t>
  </si>
  <si>
    <t>Очистка козырька над входом в подъезд</t>
  </si>
  <si>
    <t>шт</t>
  </si>
  <si>
    <t>стояк</t>
  </si>
  <si>
    <t>Отключение отопления</t>
  </si>
  <si>
    <t>Регулировка теплоносителя</t>
  </si>
  <si>
    <t>Изготовление и устан. стенда "Выгул собак запрещен" с масляной его окр</t>
  </si>
  <si>
    <t>Санитарная обрезка сухих вершин и веток деревьев с исп-ем автовышки</t>
  </si>
  <si>
    <t>Старшие по дому</t>
  </si>
  <si>
    <t>Исполнение заявок не связанных с ремонтом</t>
  </si>
  <si>
    <t>Навеска замка (краб)</t>
  </si>
  <si>
    <t>кв</t>
  </si>
  <si>
    <t>1 стояк</t>
  </si>
  <si>
    <t>1 дом</t>
  </si>
  <si>
    <t>подвал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</si>
  <si>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</si>
  <si>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</si>
  <si>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</si>
  <si>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</si>
  <si>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</si>
  <si>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</si>
  <si>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</si>
  <si>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</si>
  <si>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</si>
  <si>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</si>
  <si>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</si>
  <si>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</si>
  <si>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</si>
  <si>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</si>
  <si>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</si>
  <si>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</si>
  <si>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9.1</t>
  </si>
  <si>
    <t>9.2</t>
  </si>
  <si>
    <t>9.3</t>
  </si>
  <si>
    <t>12.2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</si>
  <si>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</si>
  <si>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</si>
  <si>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</si>
  <si>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</si>
  <si>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</si>
  <si>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</si>
  <si>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</si>
  <si>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</si>
  <si>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</si>
  <si>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14.3</t>
  </si>
  <si>
    <t xml:space="preserve">Площадь </t>
  </si>
  <si>
    <t>Переходящие остатки денежных средств  на 01.01.2024</t>
  </si>
  <si>
    <t>Дебиторская задолженность  за 2024 г</t>
  </si>
  <si>
    <t>Остатки денежных средств  за 2024 г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</si>
  <si>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</si>
  <si>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</si>
  <si>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</si>
  <si>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</si>
  <si>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</si>
  <si>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</si>
  <si>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10.2</t>
  </si>
  <si>
    <t>11.2</t>
  </si>
  <si>
    <t>за период: 01.01.2024-31.12.2024</t>
  </si>
  <si>
    <t>4.9</t>
  </si>
  <si>
    <t>ЭЭ на ОДН сверх норматива за 2023 г.</t>
  </si>
  <si>
    <t>Восстанов освещ подъ Селенгинская 11</t>
  </si>
  <si>
    <t>Восстановление крепления мелких конструктивных элементов (изделий)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</si>
  <si>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</si>
  <si>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</si>
  <si>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</si>
  <si>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конструктивных элементов</t>
  </si>
  <si>
    <t>Дератизация помещений 2024 г.</t>
  </si>
  <si>
    <t>Закрытие вентиляционного продуха в подвале</t>
  </si>
  <si>
    <t>Замена водного крана д 20-25 мм</t>
  </si>
  <si>
    <t>Замена водосточной трубы д 100-150 мм</t>
  </si>
  <si>
    <t>Замена водосточной трубы д 100-150 мм (с автовышкой)</t>
  </si>
  <si>
    <t>Замена светильника с датчиком движения</t>
  </si>
  <si>
    <t>Замена сгона п/с Селенгинская д 11 кв 59</t>
  </si>
  <si>
    <t>Участок</t>
  </si>
  <si>
    <t>Материалы и комплектующие для системы автоматики 2024 г.</t>
  </si>
  <si>
    <t>комп.</t>
  </si>
  <si>
    <t>Мелкий ремонт тамбурной двери (подгонка)</t>
  </si>
  <si>
    <t>Монтаж линий электропитания системы автоматики 2024 г.</t>
  </si>
  <si>
    <t>сист</t>
  </si>
  <si>
    <t>Монтаж сбростника на стояке ГВС Селенгинская, д.11</t>
  </si>
  <si>
    <t>Навеска замка (навеской)</t>
  </si>
  <si>
    <t>Навеска навесного замка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</si>
  <si>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</si>
  <si>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</si>
  <si>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</si>
  <si>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</si>
  <si>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</si>
  <si>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</si>
  <si>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</si>
  <si>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</si>
  <si>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</si>
  <si>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</si>
  <si>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Отогрев стояков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</si>
  <si>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</si>
  <si>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</si>
  <si>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Покраска входной двери Селенгинская д.11 п 3</t>
  </si>
  <si>
    <t>Прочистка труб водоснабжения</t>
  </si>
  <si>
    <t>Разбивка границ земельного участка Селенгинская д.11</t>
  </si>
  <si>
    <t>Ремонт батареи Селенгинская д 11 кв17</t>
  </si>
  <si>
    <t>Ремонт поручней Селенгинская 11 п 4</t>
  </si>
  <si>
    <t>Ремонт поручней Селенгинская 11 п1</t>
  </si>
  <si>
    <t>Смена вентиля ХВС ГВС РРR д20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</si>
  <si>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</si>
  <si>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</si>
  <si>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</si>
  <si>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</si>
  <si>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</si>
  <si>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</si>
  <si>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</si>
  <si>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</si>
  <si>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</si>
  <si>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</si>
  <si>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</si>
  <si>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</si>
  <si>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</si>
  <si>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</si>
  <si>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пружины на тамбурную дверь</t>
  </si>
  <si>
    <t>Установка сничек на металическую дверь с использованием эл. сварки</t>
  </si>
  <si>
    <t>Утепление двери подвала Селенгинская д 11</t>
  </si>
  <si>
    <t>Утепление продуха подвала (пеноплекс)</t>
  </si>
  <si>
    <t>Утепление штробы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</si>
  <si>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</si>
  <si>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</si>
  <si>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ВВП Селенгинская д 11</t>
  </si>
  <si>
    <t>Чистка врезки стояка ГВС, ХВС д 20-32мм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</si>
  <si>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</si>
  <si>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</si>
  <si>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14.4</t>
  </si>
  <si>
    <t>13.9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</si>
</sst>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_-;\-* #,##0.00_-;_-* &quot;-&quot;??_-;_-@_-"/>
    <numFmt numFmtId="166" formatCode="#,##0.00_ ;\-#,##0.0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7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06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2" fontId="34" fillId="0" borderId="0" xfId="4" applyNumberFormat="1" applyFont="1" applyFill="1" applyAlignment="1">
      <alignment horizontal="center" wrapText="1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0" fontId="34" fillId="0" borderId="0" xfId="4" applyFont="1" applyFill="1"/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4" fontId="34" fillId="0" borderId="0" xfId="4" applyNumberFormat="1" applyFont="1" applyFill="1" applyAlignment="1">
      <alignment horizontal="center" wrapText="1"/>
    </xf>
    <xf numFmtId="4" fontId="40" fillId="0" borderId="0" xfId="1" applyNumberFormat="1" applyFont="1" applyFill="1" applyBorder="1" applyAlignment="1">
      <alignment vertical="center" wrapText="1"/>
    </xf>
    <xf numFmtId="0" fontId="37" fillId="0" borderId="2" xfId="60" applyFont="1" applyFill="1" applyBorder="1" applyAlignment="1">
      <alignment horizontal="left" vertical="center" wrapText="1"/>
    </xf>
    <xf numFmtId="0" fontId="37" fillId="0" borderId="2" xfId="60" applyFont="1" applyFill="1" applyBorder="1" applyAlignment="1">
      <alignment horizontal="center" vertical="center" wrapText="1"/>
    </xf>
    <xf numFmtId="4" fontId="34" fillId="0" borderId="0" xfId="4" applyNumberFormat="1" applyFont="1"/>
    <xf numFmtId="4" fontId="34" fillId="3" borderId="0" xfId="4" applyNumberFormat="1" applyFont="1" applyFill="1" applyAlignment="1">
      <alignment horizontal="center" wrapText="1"/>
    </xf>
    <xf numFmtId="4" fontId="34" fillId="0" borderId="0" xfId="4" applyNumberFormat="1" applyFont="1" applyFill="1"/>
    <xf numFmtId="49" fontId="0" fillId="0" borderId="2" xfId="0" applyNumberFormat="1" applyFill="1" applyBorder="1"/>
    <xf numFmtId="165" fontId="0" fillId="0" borderId="2" xfId="0" applyNumberFormat="1" applyFill="1" applyBorder="1"/>
    <xf numFmtId="0" fontId="34" fillId="0" borderId="2" xfId="63" applyFont="1" applyFill="1" applyBorder="1" applyAlignment="1">
      <alignment horizontal="center" vertical="center" wrapText="1"/>
    </xf>
    <xf numFmtId="4" fontId="39" fillId="0" borderId="2" xfId="64" applyNumberFormat="1" applyFont="1" applyFill="1" applyBorder="1" applyAlignment="1">
      <alignment horizontal="center" vertical="center" wrapText="1"/>
    </xf>
    <xf numFmtId="0" fontId="35" fillId="0" borderId="2" xfId="63" applyFont="1" applyBorder="1" applyAlignment="1">
      <alignment horizontal="right" vertical="center"/>
    </xf>
    <xf numFmtId="164" fontId="39" fillId="0" borderId="2" xfId="64" applyFont="1" applyFill="1" applyBorder="1" applyAlignment="1">
      <alignment horizontal="right" vertical="center" wrapText="1"/>
    </xf>
    <xf numFmtId="0" fontId="35" fillId="4" borderId="2" xfId="63" applyFont="1" applyFill="1" applyBorder="1" applyAlignment="1">
      <alignment horizontal="center" vertical="center" wrapText="1"/>
    </xf>
    <xf numFmtId="0" fontId="35" fillId="4" borderId="2" xfId="63" applyFont="1" applyFill="1" applyBorder="1" applyAlignment="1">
      <alignment horizontal="left" vertical="top" wrapText="1"/>
    </xf>
    <xf numFmtId="4" fontId="35" fillId="4" borderId="2" xfId="64" applyNumberFormat="1" applyFont="1" applyFill="1" applyBorder="1" applyAlignment="1">
      <alignment horizontal="right" vertical="center" wrapText="1"/>
    </xf>
    <xf numFmtId="164" fontId="34" fillId="4" borderId="2" xfId="64" applyFont="1" applyFill="1" applyBorder="1" applyAlignment="1">
      <alignment horizontal="right" vertical="center" wrapText="1"/>
    </xf>
    <xf numFmtId="164" fontId="37" fillId="4" borderId="2" xfId="64" applyFont="1" applyFill="1" applyBorder="1" applyAlignment="1">
      <alignment horizontal="right" vertical="center" wrapText="1"/>
    </xf>
    <xf numFmtId="4" fontId="35" fillId="4" borderId="2" xfId="64" applyNumberFormat="1" applyFont="1" applyFill="1" applyBorder="1" applyAlignment="1">
      <alignment horizontal="right"/>
    </xf>
    <xf numFmtId="164" fontId="34" fillId="4" borderId="2" xfId="64" applyFont="1" applyFill="1" applyBorder="1" applyAlignment="1">
      <alignment horizontal="right"/>
    </xf>
    <xf numFmtId="0" fontId="35" fillId="4" borderId="2" xfId="63" applyFont="1" applyFill="1" applyBorder="1" applyAlignment="1">
      <alignment horizontal="center" vertical="center"/>
    </xf>
    <xf numFmtId="4" fontId="35" fillId="4" borderId="2" xfId="64" applyNumberFormat="1" applyFont="1" applyFill="1" applyBorder="1" applyAlignment="1">
      <alignment horizontal="right" vertical="center"/>
    </xf>
    <xf numFmtId="164" fontId="34" fillId="4" borderId="2" xfId="64" applyFont="1" applyFill="1" applyBorder="1" applyAlignment="1">
      <alignment horizontal="right" vertical="center"/>
    </xf>
    <xf numFmtId="49" fontId="34" fillId="0" borderId="2" xfId="63" applyNumberFormat="1" applyFont="1" applyFill="1" applyBorder="1" applyAlignment="1">
      <alignment horizontal="center" vertical="center"/>
    </xf>
    <xf numFmtId="164" fontId="34" fillId="4" borderId="2" xfId="64" applyFont="1" applyFill="1" applyBorder="1" applyAlignment="1">
      <alignment vertical="center"/>
    </xf>
    <xf numFmtId="49" fontId="34" fillId="0" borderId="2" xfId="63" applyNumberFormat="1" applyFont="1" applyBorder="1" applyAlignment="1">
      <alignment horizontal="center" vertical="center"/>
    </xf>
    <xf numFmtId="49" fontId="35" fillId="4" borderId="2" xfId="63" applyNumberFormat="1" applyFont="1" applyFill="1" applyBorder="1" applyAlignment="1">
      <alignment horizontal="center" vertical="center"/>
    </xf>
    <xf numFmtId="0" fontId="35" fillId="0" borderId="2" xfId="63" applyFont="1" applyFill="1" applyBorder="1" applyAlignment="1">
      <alignment horizontal="left" vertical="top" wrapText="1"/>
    </xf>
    <xf numFmtId="164" fontId="34" fillId="0" borderId="2" xfId="64" applyFont="1" applyFill="1" applyBorder="1" applyAlignment="1">
      <alignment horizontal="right" vertical="center"/>
    </xf>
    <xf numFmtId="49" fontId="35" fillId="4" borderId="2" xfId="63" applyNumberFormat="1" applyFont="1" applyFill="1" applyBorder="1" applyAlignment="1">
      <alignment horizontal="left" vertical="top" wrapText="1"/>
    </xf>
    <xf numFmtId="49" fontId="34" fillId="4" borderId="2" xfId="64" applyNumberFormat="1" applyFont="1" applyFill="1" applyBorder="1" applyAlignment="1">
      <alignment horizontal="right" vertical="center"/>
    </xf>
    <xf numFmtId="49" fontId="34" fillId="0" borderId="2" xfId="0" applyNumberFormat="1" applyFont="1" applyFill="1" applyBorder="1"/>
    <xf numFmtId="165" fontId="34" fillId="0" borderId="2" xfId="0" applyNumberFormat="1" applyFont="1" applyFill="1" applyBorder="1"/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164" fontId="37" fillId="5" borderId="2" xfId="61" applyFont="1" applyFill="1" applyBorder="1" applyAlignment="1">
      <alignment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0" applyNumberFormat="1" applyFont="1" applyFill="1" applyBorder="1" applyAlignment="1">
      <alignment horizontal="center"/>
    </xf>
    <xf numFmtId="4" fontId="35" fillId="5" borderId="2" xfId="64" applyNumberFormat="1" applyFont="1" applyFill="1" applyBorder="1" applyAlignment="1">
      <alignment horizontal="right" vertical="center"/>
    </xf>
    <xf numFmtId="0" fontId="35" fillId="4" borderId="6" xfId="63" applyFont="1" applyFill="1" applyBorder="1" applyAlignment="1">
      <alignment horizontal="left" vertical="top" wrapText="1"/>
    </xf>
    <xf numFmtId="4" fontId="35" fillId="4" borderId="6" xfId="64" applyNumberFormat="1" applyFont="1" applyFill="1" applyBorder="1" applyAlignment="1">
      <alignment horizontal="right" vertical="center"/>
    </xf>
    <xf numFmtId="164" fontId="34" fillId="4" borderId="6" xfId="64" applyFont="1" applyFill="1" applyBorder="1" applyAlignment="1">
      <alignment horizontal="right" vertical="center"/>
    </xf>
    <xf numFmtId="49" fontId="34" fillId="0" borderId="3" xfId="63" applyNumberFormat="1" applyFont="1" applyBorder="1" applyAlignment="1">
      <alignment horizontal="center" vertical="center"/>
    </xf>
    <xf numFmtId="49" fontId="42" fillId="0" borderId="2" xfId="0" applyNumberFormat="1" applyFont="1" applyFill="1" applyBorder="1"/>
    <xf numFmtId="165" fontId="42" fillId="0" borderId="2" xfId="0" applyNumberFormat="1" applyFont="1" applyFill="1" applyBorder="1"/>
    <xf numFmtId="49" fontId="42" fillId="0" borderId="2" xfId="60" applyNumberFormat="1" applyFont="1" applyFill="1" applyBorder="1"/>
    <xf numFmtId="166" fontId="42" fillId="0" borderId="2" xfId="60" applyNumberFormat="1" applyFont="1" applyFill="1" applyBorder="1"/>
    <xf numFmtId="165" fontId="42" fillId="0" borderId="2" xfId="60" applyNumberFormat="1" applyFont="1" applyFill="1" applyBorder="1"/>
    <xf numFmtId="49" fontId="43" fillId="0" borderId="2" xfId="60" applyNumberFormat="1" applyFont="1" applyFill="1" applyBorder="1"/>
    <xf numFmtId="166" fontId="43" fillId="0" borderId="2" xfId="60" applyNumberFormat="1" applyFont="1" applyFill="1" applyBorder="1"/>
    <xf numFmtId="165" fontId="43" fillId="0" borderId="2" xfId="60" applyNumberFormat="1" applyFont="1" applyFill="1" applyBorder="1"/>
    <xf numFmtId="0" fontId="39" fillId="4" borderId="6" xfId="63" applyFont="1" applyFill="1" applyBorder="1" applyAlignment="1">
      <alignment horizontal="left" vertical="top" wrapText="1"/>
    </xf>
    <xf numFmtId="4" fontId="39" fillId="4" borderId="6" xfId="64" applyNumberFormat="1" applyFont="1" applyFill="1" applyBorder="1" applyAlignment="1">
      <alignment horizontal="right" vertical="center"/>
    </xf>
    <xf numFmtId="164" fontId="36" fillId="4" borderId="6" xfId="64" applyFont="1" applyFill="1" applyBorder="1" applyAlignment="1">
      <alignment horizontal="right" vertical="center" wrapText="1"/>
    </xf>
    <xf numFmtId="164" fontId="36" fillId="4" borderId="6" xfId="64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62" applyFont="1" applyFill="1" applyBorder="1" applyAlignment="1">
      <alignment horizontal="center" vertical="center" wrapText="1"/>
    </xf>
    <xf numFmtId="0" fontId="35" fillId="0" borderId="4" xfId="62" applyFont="1" applyFill="1" applyBorder="1" applyAlignment="1">
      <alignment horizontal="center" vertical="center" wrapText="1"/>
    </xf>
    <xf numFmtId="0" fontId="35" fillId="0" borderId="5" xfId="62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left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7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5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 3" xfId="62"/>
    <cellStyle name="Обычный 30" xfId="56"/>
    <cellStyle name="Обычный 31" xfId="58"/>
    <cellStyle name="Обычный 32" xfId="60"/>
    <cellStyle name="Обычный 33" xfId="66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4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13"/>
  <sheetViews>
    <sheetView tabSelected="1" zoomScaleNormal="100" workbookViewId="0">
      <selection activeCell="D13" sqref="D13:E13"/>
    </sheetView>
  </sheetViews>
  <sheetFormatPr defaultRowHeight="15" outlineLevelRow="2" x14ac:dyDescent="0.25"/>
  <cols>
    <col min="1" max="1" width="9.140625" style="14"/>
    <col min="2" max="2" width="68.140625" style="8" customWidth="1"/>
    <col min="3" max="3" width="13.7109375" style="13" customWidth="1"/>
    <col min="4" max="4" width="10" style="9" customWidth="1"/>
    <col min="5" max="5" width="12.7109375" style="9" customWidth="1"/>
    <col min="6" max="6" width="17.28515625" style="17" customWidth="1"/>
    <col min="7" max="16384" width="9.140625" style="1"/>
  </cols>
  <sheetData>
    <row r="3" spans="1:7" ht="15.75" customHeight="1" x14ac:dyDescent="0.25">
      <c r="A3" s="99" t="s">
        <v>4</v>
      </c>
      <c r="B3" s="99"/>
      <c r="C3" s="99"/>
      <c r="D3" s="99"/>
      <c r="E3" s="99"/>
    </row>
    <row r="4" spans="1:7" ht="15" customHeight="1" x14ac:dyDescent="0.25">
      <c r="A4" s="99" t="s">
        <v>73</v>
      </c>
      <c r="B4" s="99"/>
      <c r="C4" s="99"/>
      <c r="D4" s="99"/>
      <c r="E4" s="99"/>
    </row>
    <row r="5" spans="1:7" ht="17.25" customHeight="1" x14ac:dyDescent="0.25">
      <c r="A5" s="100" t="s">
        <v>135</v>
      </c>
      <c r="B5" s="100"/>
      <c r="C5" s="100"/>
      <c r="D5" s="100"/>
      <c r="E5" s="100"/>
    </row>
    <row r="6" spans="1:7" ht="17.25" customHeight="1" x14ac:dyDescent="0.25">
      <c r="A6" s="51"/>
      <c r="B6" s="51"/>
      <c r="C6" s="51"/>
      <c r="D6" s="51"/>
      <c r="E6" s="51"/>
    </row>
    <row r="7" spans="1:7" x14ac:dyDescent="0.25">
      <c r="B7" s="52" t="s">
        <v>123</v>
      </c>
      <c r="C7" s="63">
        <v>3315.1</v>
      </c>
      <c r="D7" s="53" t="s">
        <v>3</v>
      </c>
    </row>
    <row r="8" spans="1:7" ht="39" customHeight="1" x14ac:dyDescent="0.25">
      <c r="A8" s="101" t="s">
        <v>5</v>
      </c>
      <c r="B8" s="102"/>
      <c r="C8" s="102"/>
      <c r="D8" s="102"/>
      <c r="E8" s="103"/>
    </row>
    <row r="9" spans="1:7" x14ac:dyDescent="0.25">
      <c r="A9" s="55">
        <v>1</v>
      </c>
      <c r="B9" s="104" t="s">
        <v>124</v>
      </c>
      <c r="C9" s="105"/>
      <c r="D9" s="83">
        <v>891106.04200000013</v>
      </c>
      <c r="E9" s="84"/>
    </row>
    <row r="10" spans="1:7" ht="30" x14ac:dyDescent="0.25">
      <c r="A10" s="15">
        <v>2</v>
      </c>
      <c r="B10" s="50" t="s">
        <v>6</v>
      </c>
      <c r="C10" s="11"/>
      <c r="D10" s="95">
        <f>D11+D12+D13</f>
        <v>1267453.0900000001</v>
      </c>
      <c r="E10" s="95"/>
      <c r="F10" s="18"/>
      <c r="G10" s="18"/>
    </row>
    <row r="11" spans="1:7" x14ac:dyDescent="0.25">
      <c r="A11" s="16" t="s">
        <v>13</v>
      </c>
      <c r="B11" s="10" t="s">
        <v>14</v>
      </c>
      <c r="C11" s="12"/>
      <c r="D11" s="89">
        <v>1151490.83</v>
      </c>
      <c r="E11" s="90"/>
    </row>
    <row r="12" spans="1:7" x14ac:dyDescent="0.25">
      <c r="A12" s="16" t="s">
        <v>15</v>
      </c>
      <c r="B12" s="10" t="s">
        <v>12</v>
      </c>
      <c r="C12" s="12"/>
      <c r="D12" s="89">
        <v>103547.22</v>
      </c>
      <c r="E12" s="90"/>
    </row>
    <row r="13" spans="1:7" x14ac:dyDescent="0.25">
      <c r="A13" s="16" t="s">
        <v>16</v>
      </c>
      <c r="B13" s="10" t="s">
        <v>7</v>
      </c>
      <c r="C13" s="12"/>
      <c r="D13" s="89">
        <v>12415.04</v>
      </c>
      <c r="E13" s="90"/>
    </row>
    <row r="14" spans="1:7" ht="30.75" customHeight="1" x14ac:dyDescent="0.25">
      <c r="A14" s="15">
        <v>3</v>
      </c>
      <c r="B14" s="96" t="s">
        <v>21</v>
      </c>
      <c r="C14" s="96"/>
      <c r="D14" s="97">
        <f>D15+D16+D17</f>
        <v>1228935.53</v>
      </c>
      <c r="E14" s="98"/>
    </row>
    <row r="15" spans="1:7" x14ac:dyDescent="0.25">
      <c r="A15" s="16" t="s">
        <v>17</v>
      </c>
      <c r="B15" s="10" t="s">
        <v>14</v>
      </c>
      <c r="C15" s="12"/>
      <c r="D15" s="89">
        <v>1112973.27</v>
      </c>
      <c r="E15" s="90"/>
    </row>
    <row r="16" spans="1:7" x14ac:dyDescent="0.25">
      <c r="A16" s="16" t="s">
        <v>18</v>
      </c>
      <c r="B16" s="10" t="s">
        <v>12</v>
      </c>
      <c r="C16" s="12"/>
      <c r="D16" s="89">
        <v>103547.22</v>
      </c>
      <c r="E16" s="90"/>
    </row>
    <row r="17" spans="1:8" x14ac:dyDescent="0.25">
      <c r="A17" s="16" t="s">
        <v>19</v>
      </c>
      <c r="B17" s="10" t="s">
        <v>7</v>
      </c>
      <c r="C17" s="12"/>
      <c r="D17" s="89">
        <f>D13</f>
        <v>12415.04</v>
      </c>
      <c r="E17" s="90"/>
    </row>
    <row r="18" spans="1:8" x14ac:dyDescent="0.25">
      <c r="A18" s="16">
        <v>4</v>
      </c>
      <c r="B18" s="10" t="s">
        <v>125</v>
      </c>
      <c r="C18" s="12"/>
      <c r="D18" s="81">
        <f>D10-D14</f>
        <v>38517.560000000056</v>
      </c>
      <c r="E18" s="82"/>
    </row>
    <row r="19" spans="1:8" ht="30" customHeight="1" x14ac:dyDescent="0.25">
      <c r="A19" s="15">
        <v>5</v>
      </c>
      <c r="B19" s="91" t="s">
        <v>22</v>
      </c>
      <c r="C19" s="92"/>
      <c r="D19" s="93">
        <f>C113</f>
        <v>1230307.152</v>
      </c>
      <c r="E19" s="94"/>
    </row>
    <row r="20" spans="1:8" x14ac:dyDescent="0.25">
      <c r="A20" s="16">
        <v>6</v>
      </c>
      <c r="B20" s="10" t="s">
        <v>126</v>
      </c>
      <c r="C20" s="12"/>
      <c r="D20" s="81">
        <f>D10-D19</f>
        <v>37145.938000000082</v>
      </c>
      <c r="E20" s="82"/>
    </row>
    <row r="21" spans="1:8" x14ac:dyDescent="0.25">
      <c r="A21" s="55">
        <v>7</v>
      </c>
      <c r="B21" s="56" t="s">
        <v>127</v>
      </c>
      <c r="C21" s="57"/>
      <c r="D21" s="83">
        <f>D9+D10-D19</f>
        <v>928251.98000000021</v>
      </c>
      <c r="E21" s="84"/>
    </row>
    <row r="22" spans="1:8" ht="36.75" customHeight="1" x14ac:dyDescent="0.25">
      <c r="A22" s="85" t="s">
        <v>93</v>
      </c>
      <c r="B22" s="86"/>
      <c r="C22" s="86"/>
      <c r="D22" s="86"/>
      <c r="E22" s="87"/>
    </row>
    <row r="23" spans="1:8" ht="73.5" customHeight="1" x14ac:dyDescent="0.25">
      <c r="A23" s="26" t="s">
        <v>20</v>
      </c>
      <c r="B23" s="2" t="s">
        <v>0</v>
      </c>
      <c r="C23" s="27" t="s">
        <v>8</v>
      </c>
      <c r="D23" s="28" t="s">
        <v>9</v>
      </c>
      <c r="E23" s="29" t="s">
        <v>1</v>
      </c>
    </row>
    <row r="24" spans="1:8" x14ac:dyDescent="0.25">
      <c r="A24" s="30">
        <v>1</v>
      </c>
      <c r="B24" s="31" t="s">
        <v>45</v>
      </c>
      <c r="C24" s="32">
        <f>SUM(C25:C26)</f>
        <v>215494.76</v>
      </c>
      <c r="D24" s="33"/>
      <c r="E24" s="33"/>
    </row>
    <row r="25" spans="1:8" s="5" customFormat="1" x14ac:dyDescent="0.25">
      <c r="A25" s="54" t="s">
        <v>23</v>
      </c>
      <c r="B25" s="24" t="s">
        <v>192</v>
      </c>
      <c r="C25" s="25">
        <v>99453</v>
      </c>
      <c r="D25" s="24" t="s">
        <v>3</v>
      </c>
      <c r="E25" s="25">
        <v>19890.599999999999</v>
      </c>
      <c r="F25" s="21"/>
      <c r="G25" s="4"/>
      <c r="H25" s="4"/>
    </row>
    <row r="26" spans="1:8" s="5" customFormat="1" x14ac:dyDescent="0.25">
      <c r="A26" s="54" t="s">
        <v>128</v>
      </c>
      <c r="B26" s="24" t="s">
        <v>193</v>
      </c>
      <c r="C26" s="25">
        <v>116041.76</v>
      </c>
      <c r="D26" s="24" t="s">
        <v>3</v>
      </c>
      <c r="E26" s="25">
        <v>19890.599999999999</v>
      </c>
      <c r="F26" s="21"/>
      <c r="G26" s="4"/>
      <c r="H26" s="4"/>
    </row>
    <row r="27" spans="1:8" s="6" customFormat="1" ht="28.5" x14ac:dyDescent="0.25">
      <c r="A27" s="30">
        <v>2</v>
      </c>
      <c r="B27" s="31" t="s">
        <v>46</v>
      </c>
      <c r="C27" s="32">
        <f>SUM(C28:C29)</f>
        <v>106084.5</v>
      </c>
      <c r="D27" s="33"/>
      <c r="E27" s="33"/>
      <c r="F27" s="22"/>
    </row>
    <row r="28" spans="1:8" s="5" customFormat="1" x14ac:dyDescent="0.25">
      <c r="A28" s="54" t="s">
        <v>13</v>
      </c>
      <c r="B28" s="24" t="s">
        <v>188</v>
      </c>
      <c r="C28" s="25">
        <v>48069.599999999999</v>
      </c>
      <c r="D28" s="24" t="s">
        <v>3</v>
      </c>
      <c r="E28" s="25">
        <v>19890.599999999999</v>
      </c>
      <c r="F28" s="21"/>
      <c r="G28" s="4"/>
      <c r="H28" s="4"/>
    </row>
    <row r="29" spans="1:8" s="5" customFormat="1" x14ac:dyDescent="0.25">
      <c r="A29" s="54" t="s">
        <v>15</v>
      </c>
      <c r="B29" s="24" t="s">
        <v>189</v>
      </c>
      <c r="C29" s="25">
        <v>58014.9</v>
      </c>
      <c r="D29" s="24" t="s">
        <v>3</v>
      </c>
      <c r="E29" s="25">
        <v>19890.599999999999</v>
      </c>
      <c r="F29" s="21"/>
      <c r="G29" s="4"/>
      <c r="H29" s="4"/>
    </row>
    <row r="30" spans="1:8" s="6" customFormat="1" x14ac:dyDescent="0.25">
      <c r="A30" s="30">
        <v>3</v>
      </c>
      <c r="B30" s="31" t="s">
        <v>47</v>
      </c>
      <c r="C30" s="32"/>
      <c r="D30" s="34"/>
      <c r="E30" s="33"/>
      <c r="F30" s="22"/>
    </row>
    <row r="31" spans="1:8" s="6" customFormat="1" ht="28.5" x14ac:dyDescent="0.25">
      <c r="A31" s="30">
        <v>4</v>
      </c>
      <c r="B31" s="31" t="s">
        <v>48</v>
      </c>
      <c r="C31" s="32">
        <f>SUM(C32:C40)</f>
        <v>121817.94</v>
      </c>
      <c r="D31" s="33"/>
      <c r="E31" s="33"/>
      <c r="F31" s="22"/>
    </row>
    <row r="32" spans="1:8" s="5" customFormat="1" x14ac:dyDescent="0.25">
      <c r="A32" s="54" t="s">
        <v>24</v>
      </c>
      <c r="B32" s="24" t="s">
        <v>140</v>
      </c>
      <c r="C32" s="25">
        <v>2983.59</v>
      </c>
      <c r="D32" s="24" t="s">
        <v>3</v>
      </c>
      <c r="E32" s="25">
        <v>19890.599999999999</v>
      </c>
      <c r="F32" s="21"/>
      <c r="G32" s="4"/>
      <c r="H32" s="4"/>
    </row>
    <row r="33" spans="1:8" s="5" customFormat="1" x14ac:dyDescent="0.25">
      <c r="A33" s="54" t="s">
        <v>25</v>
      </c>
      <c r="B33" s="24" t="s">
        <v>141</v>
      </c>
      <c r="C33" s="25">
        <v>2486.3200000000002</v>
      </c>
      <c r="D33" s="24" t="s">
        <v>3</v>
      </c>
      <c r="E33" s="25">
        <v>19890.599999999999</v>
      </c>
      <c r="F33" s="21"/>
      <c r="G33" s="4"/>
      <c r="H33" s="4"/>
    </row>
    <row r="34" spans="1:8" s="5" customFormat="1" x14ac:dyDescent="0.25">
      <c r="A34" s="54" t="s">
        <v>26</v>
      </c>
      <c r="B34" s="24" t="s">
        <v>167</v>
      </c>
      <c r="C34" s="25">
        <v>1326.7</v>
      </c>
      <c r="D34" s="24" t="s">
        <v>3</v>
      </c>
      <c r="E34" s="25">
        <v>19890.599999999999</v>
      </c>
      <c r="F34" s="21"/>
      <c r="G34" s="4"/>
      <c r="H34" s="4"/>
    </row>
    <row r="35" spans="1:8" s="5" customFormat="1" x14ac:dyDescent="0.25">
      <c r="A35" s="54" t="s">
        <v>27</v>
      </c>
      <c r="B35" s="24" t="s">
        <v>168</v>
      </c>
      <c r="C35" s="25">
        <v>1491.79</v>
      </c>
      <c r="D35" s="24" t="s">
        <v>3</v>
      </c>
      <c r="E35" s="25">
        <v>19890.599999999999</v>
      </c>
      <c r="F35" s="21"/>
      <c r="G35" s="4"/>
      <c r="H35" s="4"/>
    </row>
    <row r="36" spans="1:8" s="5" customFormat="1" x14ac:dyDescent="0.25">
      <c r="A36" s="54" t="s">
        <v>129</v>
      </c>
      <c r="B36" s="24" t="s">
        <v>199</v>
      </c>
      <c r="C36" s="25">
        <v>2321.23</v>
      </c>
      <c r="D36" s="24" t="s">
        <v>3</v>
      </c>
      <c r="E36" s="25">
        <v>19890.599999999999</v>
      </c>
      <c r="F36" s="21"/>
      <c r="G36" s="4"/>
      <c r="H36" s="4"/>
    </row>
    <row r="37" spans="1:8" s="5" customFormat="1" x14ac:dyDescent="0.25">
      <c r="A37" s="54" t="s">
        <v>130</v>
      </c>
      <c r="B37" s="24" t="s">
        <v>200</v>
      </c>
      <c r="C37" s="25">
        <v>2154.15</v>
      </c>
      <c r="D37" s="24" t="s">
        <v>3</v>
      </c>
      <c r="E37" s="25">
        <v>19890.599999999999</v>
      </c>
      <c r="F37" s="21"/>
      <c r="G37" s="4"/>
      <c r="H37" s="4"/>
    </row>
    <row r="38" spans="1:8" s="5" customFormat="1" x14ac:dyDescent="0.25">
      <c r="A38" s="54" t="s">
        <v>131</v>
      </c>
      <c r="B38" s="24" t="s">
        <v>203</v>
      </c>
      <c r="C38" s="25">
        <v>9282.94</v>
      </c>
      <c r="D38" s="24" t="s">
        <v>3</v>
      </c>
      <c r="E38" s="25">
        <v>19890.599999999999</v>
      </c>
      <c r="F38" s="21"/>
      <c r="G38" s="4"/>
      <c r="H38" s="4"/>
    </row>
    <row r="39" spans="1:8" s="5" customFormat="1" x14ac:dyDescent="0.25">
      <c r="A39" s="54" t="s">
        <v>132</v>
      </c>
      <c r="B39" s="24" t="s">
        <v>204</v>
      </c>
      <c r="C39" s="25">
        <v>9945.2999999999993</v>
      </c>
      <c r="D39" s="24" t="s">
        <v>3</v>
      </c>
      <c r="E39" s="25">
        <v>19890.599999999999</v>
      </c>
      <c r="F39" s="21"/>
      <c r="G39" s="4"/>
      <c r="H39" s="4"/>
    </row>
    <row r="40" spans="1:8" s="5" customFormat="1" x14ac:dyDescent="0.25">
      <c r="A40" s="54" t="s">
        <v>136</v>
      </c>
      <c r="B40" s="59" t="s">
        <v>137</v>
      </c>
      <c r="C40" s="60">
        <v>89825.919999999998</v>
      </c>
      <c r="D40" s="61" t="s">
        <v>2</v>
      </c>
      <c r="E40" s="62"/>
      <c r="F40" s="4"/>
      <c r="G40" s="4"/>
      <c r="H40" s="4"/>
    </row>
    <row r="41" spans="1:8" ht="42.75" outlineLevel="1" x14ac:dyDescent="0.25">
      <c r="A41" s="30">
        <v>5</v>
      </c>
      <c r="B41" s="31" t="s">
        <v>94</v>
      </c>
      <c r="C41" s="35">
        <f>SUM(C42:C80)</f>
        <v>347964.18000000005</v>
      </c>
      <c r="D41" s="36"/>
      <c r="E41" s="36"/>
      <c r="G41" s="3"/>
    </row>
    <row r="42" spans="1:8" outlineLevel="1" x14ac:dyDescent="0.25">
      <c r="A42" s="26" t="s">
        <v>28</v>
      </c>
      <c r="B42" s="24" t="s">
        <v>138</v>
      </c>
      <c r="C42" s="25">
        <v>2678.36</v>
      </c>
      <c r="D42" s="24" t="s">
        <v>76</v>
      </c>
      <c r="E42" s="25">
        <v>1</v>
      </c>
      <c r="G42" s="3"/>
    </row>
    <row r="43" spans="1:8" outlineLevel="1" x14ac:dyDescent="0.25">
      <c r="A43" s="26" t="s">
        <v>29</v>
      </c>
      <c r="B43" s="24" t="s">
        <v>146</v>
      </c>
      <c r="C43" s="25">
        <v>6160.66</v>
      </c>
      <c r="D43" s="24" t="s">
        <v>81</v>
      </c>
      <c r="E43" s="25">
        <v>2</v>
      </c>
      <c r="G43" s="3"/>
    </row>
    <row r="44" spans="1:8" ht="19.5" customHeight="1" outlineLevel="1" x14ac:dyDescent="0.25">
      <c r="A44" s="26" t="s">
        <v>30</v>
      </c>
      <c r="B44" s="24" t="s">
        <v>147</v>
      </c>
      <c r="C44" s="25">
        <v>34376.1</v>
      </c>
      <c r="D44" s="24" t="s">
        <v>77</v>
      </c>
      <c r="E44" s="25">
        <v>5.5</v>
      </c>
      <c r="G44" s="3"/>
    </row>
    <row r="45" spans="1:8" outlineLevel="1" x14ac:dyDescent="0.25">
      <c r="A45" s="26" t="s">
        <v>31</v>
      </c>
      <c r="B45" s="24" t="s">
        <v>148</v>
      </c>
      <c r="C45" s="25">
        <v>35998.6</v>
      </c>
      <c r="D45" s="24" t="s">
        <v>77</v>
      </c>
      <c r="E45" s="25">
        <v>4</v>
      </c>
      <c r="G45" s="3"/>
    </row>
    <row r="46" spans="1:8" outlineLevel="1" x14ac:dyDescent="0.25">
      <c r="A46" s="26" t="s">
        <v>32</v>
      </c>
      <c r="B46" s="24" t="s">
        <v>149</v>
      </c>
      <c r="C46" s="25">
        <v>2713.63</v>
      </c>
      <c r="D46" s="24" t="s">
        <v>74</v>
      </c>
      <c r="E46" s="25">
        <v>1</v>
      </c>
      <c r="G46" s="3"/>
    </row>
    <row r="47" spans="1:8" outlineLevel="1" x14ac:dyDescent="0.25">
      <c r="A47" s="26" t="s">
        <v>33</v>
      </c>
      <c r="B47" s="24" t="s">
        <v>150</v>
      </c>
      <c r="C47" s="25">
        <v>9682.3700000000008</v>
      </c>
      <c r="D47" s="24" t="s">
        <v>151</v>
      </c>
      <c r="E47" s="25">
        <v>1</v>
      </c>
      <c r="G47" s="3"/>
    </row>
    <row r="48" spans="1:8" outlineLevel="1" x14ac:dyDescent="0.25">
      <c r="A48" s="26" t="s">
        <v>34</v>
      </c>
      <c r="B48" s="24" t="s">
        <v>87</v>
      </c>
      <c r="C48" s="25">
        <v>1822.43</v>
      </c>
      <c r="D48" s="24" t="s">
        <v>74</v>
      </c>
      <c r="E48" s="25">
        <v>1</v>
      </c>
      <c r="G48" s="3"/>
    </row>
    <row r="49" spans="1:7" outlineLevel="1" x14ac:dyDescent="0.25">
      <c r="A49" s="26" t="s">
        <v>35</v>
      </c>
      <c r="B49" s="24" t="s">
        <v>154</v>
      </c>
      <c r="C49" s="25">
        <v>3996.67</v>
      </c>
      <c r="D49" s="24" t="s">
        <v>74</v>
      </c>
      <c r="E49" s="25">
        <v>1</v>
      </c>
      <c r="G49" s="3"/>
    </row>
    <row r="50" spans="1:7" outlineLevel="1" x14ac:dyDescent="0.25">
      <c r="A50" s="26" t="s">
        <v>36</v>
      </c>
      <c r="B50" s="24" t="s">
        <v>155</v>
      </c>
      <c r="C50" s="25">
        <v>5600</v>
      </c>
      <c r="D50" s="24" t="s">
        <v>156</v>
      </c>
      <c r="E50" s="25">
        <v>1</v>
      </c>
      <c r="G50" s="3"/>
    </row>
    <row r="51" spans="1:7" outlineLevel="1" x14ac:dyDescent="0.25">
      <c r="A51" s="26" t="s">
        <v>37</v>
      </c>
      <c r="B51" s="24" t="s">
        <v>157</v>
      </c>
      <c r="C51" s="25">
        <v>9896.17</v>
      </c>
      <c r="D51" s="24" t="s">
        <v>75</v>
      </c>
      <c r="E51" s="25">
        <v>1</v>
      </c>
      <c r="G51" s="3"/>
    </row>
    <row r="52" spans="1:7" outlineLevel="1" x14ac:dyDescent="0.25">
      <c r="A52" s="26" t="s">
        <v>38</v>
      </c>
      <c r="B52" s="24" t="s">
        <v>88</v>
      </c>
      <c r="C52" s="25">
        <v>3438.33</v>
      </c>
      <c r="D52" s="24" t="s">
        <v>74</v>
      </c>
      <c r="E52" s="25">
        <v>1</v>
      </c>
      <c r="G52" s="3"/>
    </row>
    <row r="53" spans="1:7" outlineLevel="1" x14ac:dyDescent="0.25">
      <c r="A53" s="26" t="s">
        <v>59</v>
      </c>
      <c r="B53" s="24" t="s">
        <v>158</v>
      </c>
      <c r="C53" s="25">
        <v>6143.22</v>
      </c>
      <c r="D53" s="24" t="s">
        <v>74</v>
      </c>
      <c r="E53" s="25">
        <v>2</v>
      </c>
      <c r="G53" s="3"/>
    </row>
    <row r="54" spans="1:7" outlineLevel="1" x14ac:dyDescent="0.25">
      <c r="A54" s="26" t="s">
        <v>60</v>
      </c>
      <c r="B54" s="24" t="s">
        <v>159</v>
      </c>
      <c r="C54" s="25">
        <v>2940.56</v>
      </c>
      <c r="D54" s="24" t="s">
        <v>74</v>
      </c>
      <c r="E54" s="25">
        <v>1</v>
      </c>
      <c r="G54" s="3"/>
    </row>
    <row r="55" spans="1:7" outlineLevel="1" x14ac:dyDescent="0.25">
      <c r="A55" s="26" t="s">
        <v>61</v>
      </c>
      <c r="B55" s="24" t="s">
        <v>160</v>
      </c>
      <c r="C55" s="25">
        <v>16073.31</v>
      </c>
      <c r="D55" s="24" t="s">
        <v>3</v>
      </c>
      <c r="E55" s="25">
        <v>11977.13</v>
      </c>
      <c r="G55" s="3"/>
    </row>
    <row r="56" spans="1:7" outlineLevel="1" x14ac:dyDescent="0.25">
      <c r="A56" s="26" t="s">
        <v>62</v>
      </c>
      <c r="B56" s="24" t="s">
        <v>161</v>
      </c>
      <c r="C56" s="25">
        <v>28344.11</v>
      </c>
      <c r="D56" s="24" t="s">
        <v>3</v>
      </c>
      <c r="E56" s="25">
        <v>19890.599999999999</v>
      </c>
      <c r="G56" s="3"/>
    </row>
    <row r="57" spans="1:7" outlineLevel="1" x14ac:dyDescent="0.25">
      <c r="A57" s="26" t="s">
        <v>63</v>
      </c>
      <c r="B57" s="24" t="s">
        <v>164</v>
      </c>
      <c r="C57" s="25">
        <v>1228.67</v>
      </c>
      <c r="D57" s="24" t="s">
        <v>74</v>
      </c>
      <c r="E57" s="25">
        <v>1</v>
      </c>
      <c r="G57" s="3"/>
    </row>
    <row r="58" spans="1:7" outlineLevel="1" x14ac:dyDescent="0.25">
      <c r="A58" s="26" t="s">
        <v>64</v>
      </c>
      <c r="B58" s="24" t="s">
        <v>165</v>
      </c>
      <c r="C58" s="25">
        <v>3014.61</v>
      </c>
      <c r="D58" s="24" t="s">
        <v>91</v>
      </c>
      <c r="E58" s="25">
        <v>1</v>
      </c>
      <c r="G58" s="3"/>
    </row>
    <row r="59" spans="1:7" outlineLevel="1" x14ac:dyDescent="0.25">
      <c r="A59" s="26" t="s">
        <v>65</v>
      </c>
      <c r="B59" s="24" t="s">
        <v>78</v>
      </c>
      <c r="C59" s="25">
        <v>1531.59</v>
      </c>
      <c r="D59" s="24" t="s">
        <v>92</v>
      </c>
      <c r="E59" s="25">
        <v>1</v>
      </c>
      <c r="G59" s="3"/>
    </row>
    <row r="60" spans="1:7" outlineLevel="1" x14ac:dyDescent="0.25">
      <c r="A60" s="26" t="s">
        <v>66</v>
      </c>
      <c r="B60" s="24" t="s">
        <v>166</v>
      </c>
      <c r="C60" s="25">
        <v>7459.45</v>
      </c>
      <c r="D60" s="24" t="s">
        <v>74</v>
      </c>
      <c r="E60" s="25">
        <v>5</v>
      </c>
      <c r="G60" s="3"/>
    </row>
    <row r="61" spans="1:7" outlineLevel="1" x14ac:dyDescent="0.25">
      <c r="A61" s="26" t="s">
        <v>67</v>
      </c>
      <c r="B61" s="24" t="s">
        <v>169</v>
      </c>
      <c r="C61" s="25">
        <v>9935.7900000000009</v>
      </c>
      <c r="D61" s="24" t="s">
        <v>74</v>
      </c>
      <c r="E61" s="25">
        <v>3</v>
      </c>
      <c r="G61" s="3"/>
    </row>
    <row r="62" spans="1:7" outlineLevel="1" x14ac:dyDescent="0.25">
      <c r="A62" s="26" t="s">
        <v>68</v>
      </c>
      <c r="B62" s="24" t="s">
        <v>82</v>
      </c>
      <c r="C62" s="25">
        <v>2869.97</v>
      </c>
      <c r="D62" s="24" t="s">
        <v>90</v>
      </c>
      <c r="E62" s="25">
        <v>1</v>
      </c>
      <c r="G62" s="3"/>
    </row>
    <row r="63" spans="1:7" outlineLevel="1" x14ac:dyDescent="0.25">
      <c r="A63" s="26" t="s">
        <v>69</v>
      </c>
      <c r="B63" s="24" t="s">
        <v>170</v>
      </c>
      <c r="C63" s="25">
        <v>5182.5200000000004</v>
      </c>
      <c r="D63" s="24" t="s">
        <v>77</v>
      </c>
      <c r="E63" s="25">
        <v>4</v>
      </c>
      <c r="G63" s="3"/>
    </row>
    <row r="64" spans="1:7" outlineLevel="1" x14ac:dyDescent="0.25">
      <c r="A64" s="26" t="s">
        <v>70</v>
      </c>
      <c r="B64" s="24" t="s">
        <v>171</v>
      </c>
      <c r="C64" s="25">
        <v>13809.15</v>
      </c>
      <c r="D64" s="24" t="s">
        <v>74</v>
      </c>
      <c r="E64" s="25">
        <v>5</v>
      </c>
      <c r="G64" s="3"/>
    </row>
    <row r="65" spans="1:7" outlineLevel="1" x14ac:dyDescent="0.25">
      <c r="A65" s="26" t="s">
        <v>71</v>
      </c>
      <c r="B65" s="24" t="s">
        <v>172</v>
      </c>
      <c r="C65" s="25">
        <v>9486.7800000000007</v>
      </c>
      <c r="D65" s="24" t="s">
        <v>74</v>
      </c>
      <c r="E65" s="25">
        <v>2</v>
      </c>
      <c r="G65" s="3"/>
    </row>
    <row r="66" spans="1:7" s="7" customFormat="1" outlineLevel="2" x14ac:dyDescent="0.25">
      <c r="A66" s="26" t="s">
        <v>72</v>
      </c>
      <c r="B66" s="24" t="s">
        <v>173</v>
      </c>
      <c r="C66" s="25">
        <v>6531.97</v>
      </c>
      <c r="D66" s="24" t="s">
        <v>74</v>
      </c>
      <c r="E66" s="25">
        <v>1</v>
      </c>
      <c r="F66" s="23"/>
    </row>
    <row r="67" spans="1:7" s="7" customFormat="1" outlineLevel="2" x14ac:dyDescent="0.25">
      <c r="A67" s="26" t="s">
        <v>95</v>
      </c>
      <c r="B67" s="24" t="s">
        <v>174</v>
      </c>
      <c r="C67" s="25">
        <v>2356.06</v>
      </c>
      <c r="D67" s="24" t="s">
        <v>77</v>
      </c>
      <c r="E67" s="25">
        <v>1</v>
      </c>
      <c r="F67" s="23"/>
    </row>
    <row r="68" spans="1:7" s="7" customFormat="1" outlineLevel="2" x14ac:dyDescent="0.25">
      <c r="A68" s="26" t="s">
        <v>96</v>
      </c>
      <c r="B68" s="24" t="s">
        <v>83</v>
      </c>
      <c r="C68" s="25">
        <v>1840.49</v>
      </c>
      <c r="D68" s="24" t="s">
        <v>74</v>
      </c>
      <c r="E68" s="25">
        <v>1</v>
      </c>
      <c r="F68" s="23"/>
    </row>
    <row r="69" spans="1:7" s="7" customFormat="1" outlineLevel="2" x14ac:dyDescent="0.25">
      <c r="A69" s="26" t="s">
        <v>97</v>
      </c>
      <c r="B69" s="24" t="s">
        <v>176</v>
      </c>
      <c r="C69" s="25">
        <v>13991.32</v>
      </c>
      <c r="D69" s="24" t="s">
        <v>89</v>
      </c>
      <c r="E69" s="25">
        <v>1</v>
      </c>
      <c r="F69" s="23"/>
    </row>
    <row r="70" spans="1:7" s="7" customFormat="1" outlineLevel="2" x14ac:dyDescent="0.25">
      <c r="A70" s="26" t="s">
        <v>98</v>
      </c>
      <c r="B70" s="24" t="s">
        <v>177</v>
      </c>
      <c r="C70" s="25">
        <v>10100.719999999999</v>
      </c>
      <c r="D70" s="24" t="s">
        <v>76</v>
      </c>
      <c r="E70" s="25">
        <v>1</v>
      </c>
      <c r="F70" s="23"/>
    </row>
    <row r="71" spans="1:7" s="7" customFormat="1" outlineLevel="2" x14ac:dyDescent="0.25">
      <c r="A71" s="26" t="s">
        <v>99</v>
      </c>
      <c r="B71" s="24" t="s">
        <v>178</v>
      </c>
      <c r="C71" s="25">
        <v>11111.7</v>
      </c>
      <c r="D71" s="24" t="s">
        <v>76</v>
      </c>
      <c r="E71" s="25">
        <v>1</v>
      </c>
      <c r="F71" s="23"/>
    </row>
    <row r="72" spans="1:7" s="7" customFormat="1" outlineLevel="2" x14ac:dyDescent="0.25">
      <c r="A72" s="26" t="s">
        <v>100</v>
      </c>
      <c r="B72" s="24" t="s">
        <v>179</v>
      </c>
      <c r="C72" s="25">
        <v>12605.7</v>
      </c>
      <c r="D72" s="24" t="s">
        <v>74</v>
      </c>
      <c r="E72" s="25">
        <v>3</v>
      </c>
      <c r="F72" s="23"/>
    </row>
    <row r="73" spans="1:7" s="7" customFormat="1" outlineLevel="2" x14ac:dyDescent="0.25">
      <c r="A73" s="26" t="s">
        <v>101</v>
      </c>
      <c r="B73" s="24" t="s">
        <v>180</v>
      </c>
      <c r="C73" s="25">
        <v>16581.55</v>
      </c>
      <c r="D73" s="24" t="s">
        <v>77</v>
      </c>
      <c r="E73" s="25">
        <v>2.5</v>
      </c>
      <c r="F73" s="23"/>
    </row>
    <row r="74" spans="1:7" s="7" customFormat="1" outlineLevel="2" x14ac:dyDescent="0.25">
      <c r="A74" s="26" t="s">
        <v>102</v>
      </c>
      <c r="B74" s="24" t="s">
        <v>194</v>
      </c>
      <c r="C74" s="25">
        <v>1140.77</v>
      </c>
      <c r="D74" s="24" t="s">
        <v>74</v>
      </c>
      <c r="E74" s="25">
        <v>1</v>
      </c>
      <c r="F74" s="23"/>
    </row>
    <row r="75" spans="1:7" s="7" customFormat="1" outlineLevel="2" x14ac:dyDescent="0.25">
      <c r="A75" s="26" t="s">
        <v>103</v>
      </c>
      <c r="B75" s="24" t="s">
        <v>195</v>
      </c>
      <c r="C75" s="25">
        <v>9665.86</v>
      </c>
      <c r="D75" s="24" t="s">
        <v>74</v>
      </c>
      <c r="E75" s="25">
        <v>2</v>
      </c>
      <c r="F75" s="23"/>
    </row>
    <row r="76" spans="1:7" s="7" customFormat="1" outlineLevel="2" x14ac:dyDescent="0.25">
      <c r="A76" s="26" t="s">
        <v>104</v>
      </c>
      <c r="B76" s="24" t="s">
        <v>196</v>
      </c>
      <c r="C76" s="25">
        <v>8522.5300000000007</v>
      </c>
      <c r="D76" s="24" t="s">
        <v>74</v>
      </c>
      <c r="E76" s="25">
        <v>1</v>
      </c>
      <c r="F76" s="23"/>
    </row>
    <row r="77" spans="1:7" s="7" customFormat="1" outlineLevel="2" x14ac:dyDescent="0.25">
      <c r="A77" s="26" t="s">
        <v>105</v>
      </c>
      <c r="B77" s="24" t="s">
        <v>198</v>
      </c>
      <c r="C77" s="25">
        <v>7253.44</v>
      </c>
      <c r="D77" s="24" t="s">
        <v>77</v>
      </c>
      <c r="E77" s="25">
        <v>1</v>
      </c>
      <c r="F77" s="23"/>
    </row>
    <row r="78" spans="1:7" s="7" customFormat="1" outlineLevel="2" x14ac:dyDescent="0.25">
      <c r="A78" s="26" t="s">
        <v>106</v>
      </c>
      <c r="B78" s="24" t="s">
        <v>201</v>
      </c>
      <c r="C78" s="25">
        <v>19822</v>
      </c>
      <c r="D78" s="24" t="s">
        <v>74</v>
      </c>
      <c r="E78" s="25">
        <v>1</v>
      </c>
      <c r="F78" s="23"/>
    </row>
    <row r="79" spans="1:7" s="7" customFormat="1" outlineLevel="2" x14ac:dyDescent="0.25">
      <c r="A79" s="26" t="s">
        <v>107</v>
      </c>
      <c r="B79" s="69" t="s">
        <v>202</v>
      </c>
      <c r="C79" s="70">
        <v>3329.58</v>
      </c>
      <c r="D79" s="69" t="s">
        <v>77</v>
      </c>
      <c r="E79" s="70">
        <v>1</v>
      </c>
      <c r="F79" s="23"/>
    </row>
    <row r="80" spans="1:7" s="7" customFormat="1" outlineLevel="2" x14ac:dyDescent="0.25">
      <c r="A80" s="26" t="s">
        <v>108</v>
      </c>
      <c r="B80" s="71" t="s">
        <v>79</v>
      </c>
      <c r="C80" s="72">
        <v>-1272.56</v>
      </c>
      <c r="D80" s="71" t="s">
        <v>74</v>
      </c>
      <c r="E80" s="73">
        <v>4</v>
      </c>
      <c r="F80" s="23"/>
    </row>
    <row r="81" spans="1:8" s="5" customFormat="1" ht="28.5" x14ac:dyDescent="0.25">
      <c r="A81" s="37">
        <v>6</v>
      </c>
      <c r="B81" s="65" t="s">
        <v>49</v>
      </c>
      <c r="C81" s="66"/>
      <c r="D81" s="67"/>
      <c r="E81" s="67"/>
      <c r="F81" s="21"/>
      <c r="G81" s="4"/>
      <c r="H81" s="4"/>
    </row>
    <row r="82" spans="1:8" s="5" customFormat="1" ht="28.5" x14ac:dyDescent="0.25">
      <c r="A82" s="37">
        <v>7</v>
      </c>
      <c r="B82" s="31" t="s">
        <v>50</v>
      </c>
      <c r="C82" s="38"/>
      <c r="D82" s="39"/>
      <c r="E82" s="41"/>
      <c r="F82" s="21"/>
      <c r="G82" s="4"/>
      <c r="H82" s="4"/>
    </row>
    <row r="83" spans="1:8" s="7" customFormat="1" outlineLevel="2" x14ac:dyDescent="0.25">
      <c r="A83" s="37">
        <v>8</v>
      </c>
      <c r="B83" s="31" t="s">
        <v>51</v>
      </c>
      <c r="C83" s="38"/>
      <c r="D83" s="39"/>
      <c r="E83" s="39"/>
      <c r="F83" s="23"/>
    </row>
    <row r="84" spans="1:8" s="5" customFormat="1" ht="28.5" x14ac:dyDescent="0.25">
      <c r="A84" s="37">
        <v>9</v>
      </c>
      <c r="B84" s="31" t="s">
        <v>52</v>
      </c>
      <c r="C84" s="38">
        <f>SUM(C85:C87)</f>
        <v>6078.9699999999993</v>
      </c>
      <c r="D84" s="39"/>
      <c r="E84" s="39"/>
      <c r="F84" s="21"/>
      <c r="G84" s="4"/>
      <c r="H84" s="4"/>
    </row>
    <row r="85" spans="1:8" s="5" customFormat="1" x14ac:dyDescent="0.25">
      <c r="A85" s="42" t="s">
        <v>109</v>
      </c>
      <c r="B85" s="24" t="s">
        <v>145</v>
      </c>
      <c r="C85" s="25">
        <v>2853.74</v>
      </c>
      <c r="D85" s="24" t="s">
        <v>74</v>
      </c>
      <c r="E85" s="25">
        <v>2</v>
      </c>
      <c r="F85" s="21"/>
      <c r="G85" s="4"/>
      <c r="H85" s="4"/>
    </row>
    <row r="86" spans="1:8" s="7" customFormat="1" outlineLevel="2" x14ac:dyDescent="0.25">
      <c r="A86" s="42" t="s">
        <v>110</v>
      </c>
      <c r="B86" s="24" t="s">
        <v>197</v>
      </c>
      <c r="C86" s="25">
        <v>3225.23</v>
      </c>
      <c r="D86" s="24" t="s">
        <v>74</v>
      </c>
      <c r="E86" s="25">
        <v>1</v>
      </c>
      <c r="F86" s="23"/>
    </row>
    <row r="87" spans="1:8" s="7" customFormat="1" ht="21" customHeight="1" outlineLevel="2" x14ac:dyDescent="0.25">
      <c r="A87" s="42" t="s">
        <v>111</v>
      </c>
      <c r="B87" s="48"/>
      <c r="C87" s="49"/>
      <c r="D87" s="48"/>
      <c r="E87" s="49"/>
      <c r="F87" s="23"/>
    </row>
    <row r="88" spans="1:8" ht="28.5" x14ac:dyDescent="0.25">
      <c r="A88" s="37">
        <v>10</v>
      </c>
      <c r="B88" s="31" t="s">
        <v>53</v>
      </c>
      <c r="C88" s="38">
        <f>SUM(C89:C90)</f>
        <v>12928.89</v>
      </c>
      <c r="D88" s="39"/>
      <c r="E88" s="39"/>
    </row>
    <row r="89" spans="1:8" x14ac:dyDescent="0.25">
      <c r="A89" s="42" t="s">
        <v>39</v>
      </c>
      <c r="B89" s="24" t="s">
        <v>186</v>
      </c>
      <c r="C89" s="25">
        <v>6629.54</v>
      </c>
      <c r="D89" s="24" t="s">
        <v>3</v>
      </c>
      <c r="E89" s="25">
        <v>19890.599999999999</v>
      </c>
    </row>
    <row r="90" spans="1:8" x14ac:dyDescent="0.25">
      <c r="A90" s="42" t="s">
        <v>133</v>
      </c>
      <c r="B90" s="24" t="s">
        <v>187</v>
      </c>
      <c r="C90" s="25">
        <v>6299.35</v>
      </c>
      <c r="D90" s="24" t="s">
        <v>3</v>
      </c>
      <c r="E90" s="25">
        <v>19890.599999999999</v>
      </c>
    </row>
    <row r="91" spans="1:8" s="7" customFormat="1" ht="28.5" outlineLevel="2" x14ac:dyDescent="0.25">
      <c r="A91" s="37">
        <v>11</v>
      </c>
      <c r="B91" s="31" t="s">
        <v>54</v>
      </c>
      <c r="C91" s="38">
        <f>SUM(C92:C93)</f>
        <v>49062.16</v>
      </c>
      <c r="D91" s="39"/>
      <c r="E91" s="39"/>
      <c r="F91" s="23"/>
    </row>
    <row r="92" spans="1:8" x14ac:dyDescent="0.25">
      <c r="A92" s="42" t="s">
        <v>40</v>
      </c>
      <c r="B92" s="24" t="s">
        <v>181</v>
      </c>
      <c r="C92" s="25">
        <v>22542.02</v>
      </c>
      <c r="D92" s="24" t="s">
        <v>3</v>
      </c>
      <c r="E92" s="25">
        <v>19890.599999999999</v>
      </c>
    </row>
    <row r="93" spans="1:8" x14ac:dyDescent="0.25">
      <c r="A93" s="42" t="s">
        <v>134</v>
      </c>
      <c r="B93" s="24" t="s">
        <v>182</v>
      </c>
      <c r="C93" s="25">
        <v>26520.14</v>
      </c>
      <c r="D93" s="24" t="s">
        <v>3</v>
      </c>
      <c r="E93" s="25">
        <v>19890.599999999999</v>
      </c>
    </row>
    <row r="94" spans="1:8" ht="16.5" customHeight="1" x14ac:dyDescent="0.25">
      <c r="A94" s="37">
        <v>12</v>
      </c>
      <c r="B94" s="31" t="s">
        <v>55</v>
      </c>
      <c r="C94" s="38">
        <f>C95+C96</f>
        <v>9312.4500000000007</v>
      </c>
      <c r="D94" s="39"/>
      <c r="E94" s="39"/>
    </row>
    <row r="95" spans="1:8" x14ac:dyDescent="0.25">
      <c r="A95" s="42" t="s">
        <v>41</v>
      </c>
      <c r="B95" s="24" t="s">
        <v>142</v>
      </c>
      <c r="C95" s="25">
        <v>6208.3</v>
      </c>
      <c r="D95" s="24" t="s">
        <v>3</v>
      </c>
      <c r="E95" s="25">
        <v>1773.8</v>
      </c>
    </row>
    <row r="96" spans="1:8" x14ac:dyDescent="0.25">
      <c r="A96" s="42" t="s">
        <v>112</v>
      </c>
      <c r="B96" s="24" t="s">
        <v>144</v>
      </c>
      <c r="C96" s="25">
        <v>3104.15</v>
      </c>
      <c r="D96" s="24" t="s">
        <v>3</v>
      </c>
      <c r="E96" s="25">
        <v>886.9</v>
      </c>
    </row>
    <row r="97" spans="1:11" ht="57" x14ac:dyDescent="0.25">
      <c r="A97" s="37">
        <v>13</v>
      </c>
      <c r="B97" s="31" t="s">
        <v>56</v>
      </c>
      <c r="C97" s="38">
        <f>SUM(C98:C106)</f>
        <v>106532.47999999998</v>
      </c>
      <c r="D97" s="39"/>
      <c r="E97" s="39"/>
    </row>
    <row r="98" spans="1:11" x14ac:dyDescent="0.25">
      <c r="A98" s="42" t="s">
        <v>42</v>
      </c>
      <c r="B98" s="24" t="s">
        <v>139</v>
      </c>
      <c r="C98" s="25">
        <v>4061.98</v>
      </c>
      <c r="D98" s="24" t="s">
        <v>74</v>
      </c>
      <c r="E98" s="25">
        <v>2</v>
      </c>
    </row>
    <row r="99" spans="1:11" x14ac:dyDescent="0.25">
      <c r="A99" s="42" t="s">
        <v>58</v>
      </c>
      <c r="B99" s="24" t="s">
        <v>143</v>
      </c>
      <c r="C99" s="25">
        <v>18599.98</v>
      </c>
      <c r="D99" s="24" t="s">
        <v>80</v>
      </c>
      <c r="E99" s="25">
        <v>7</v>
      </c>
    </row>
    <row r="100" spans="1:11" x14ac:dyDescent="0.25">
      <c r="A100" s="42" t="s">
        <v>113</v>
      </c>
      <c r="B100" s="24" t="s">
        <v>152</v>
      </c>
      <c r="C100" s="25">
        <v>3565</v>
      </c>
      <c r="D100" s="24" t="s">
        <v>153</v>
      </c>
      <c r="E100" s="25">
        <v>1</v>
      </c>
    </row>
    <row r="101" spans="1:11" x14ac:dyDescent="0.25">
      <c r="A101" s="42" t="s">
        <v>114</v>
      </c>
      <c r="B101" s="24" t="s">
        <v>162</v>
      </c>
      <c r="C101" s="25">
        <v>332.17</v>
      </c>
      <c r="D101" s="24" t="s">
        <v>3</v>
      </c>
      <c r="E101" s="25">
        <v>19890.599999999999</v>
      </c>
    </row>
    <row r="102" spans="1:11" x14ac:dyDescent="0.25">
      <c r="A102" s="42" t="s">
        <v>115</v>
      </c>
      <c r="B102" s="24" t="s">
        <v>163</v>
      </c>
      <c r="C102" s="25">
        <v>332.17</v>
      </c>
      <c r="D102" s="24" t="s">
        <v>3</v>
      </c>
      <c r="E102" s="25">
        <v>19890.599999999999</v>
      </c>
    </row>
    <row r="103" spans="1:11" x14ac:dyDescent="0.25">
      <c r="A103" s="42" t="s">
        <v>116</v>
      </c>
      <c r="B103" s="24" t="s">
        <v>190</v>
      </c>
      <c r="C103" s="25">
        <v>69782.22</v>
      </c>
      <c r="D103" s="24" t="s">
        <v>3</v>
      </c>
      <c r="E103" s="25">
        <v>19890.599999999999</v>
      </c>
    </row>
    <row r="104" spans="1:11" x14ac:dyDescent="0.25">
      <c r="A104" s="68" t="s">
        <v>117</v>
      </c>
      <c r="B104" s="24" t="s">
        <v>191</v>
      </c>
      <c r="C104" s="25">
        <v>75749.399999999994</v>
      </c>
      <c r="D104" s="24" t="s">
        <v>3</v>
      </c>
      <c r="E104" s="25">
        <v>19890.599999999999</v>
      </c>
    </row>
    <row r="105" spans="1:11" x14ac:dyDescent="0.25">
      <c r="A105" s="68" t="s">
        <v>118</v>
      </c>
      <c r="B105" s="74" t="s">
        <v>84</v>
      </c>
      <c r="C105" s="75">
        <v>-21015.439999999999</v>
      </c>
      <c r="D105" s="74" t="s">
        <v>74</v>
      </c>
      <c r="E105" s="76">
        <v>4</v>
      </c>
    </row>
    <row r="106" spans="1:11" x14ac:dyDescent="0.25">
      <c r="A106" s="68" t="s">
        <v>206</v>
      </c>
      <c r="B106" s="74" t="s">
        <v>85</v>
      </c>
      <c r="C106" s="75">
        <v>-44875</v>
      </c>
      <c r="D106" s="74" t="s">
        <v>74</v>
      </c>
      <c r="E106" s="76">
        <v>25</v>
      </c>
    </row>
    <row r="107" spans="1:11" x14ac:dyDescent="0.25">
      <c r="A107" s="43" t="s">
        <v>119</v>
      </c>
      <c r="B107" s="77" t="s">
        <v>57</v>
      </c>
      <c r="C107" s="78">
        <f>SUM(C108:C111)</f>
        <v>49979.63</v>
      </c>
      <c r="D107" s="79"/>
      <c r="E107" s="80"/>
    </row>
    <row r="108" spans="1:11" ht="32.25" customHeight="1" x14ac:dyDescent="0.25">
      <c r="A108" s="40" t="s">
        <v>43</v>
      </c>
      <c r="B108" s="24" t="s">
        <v>175</v>
      </c>
      <c r="C108" s="25">
        <v>7500</v>
      </c>
      <c r="D108" s="24" t="s">
        <v>151</v>
      </c>
      <c r="E108" s="25">
        <v>1</v>
      </c>
    </row>
    <row r="109" spans="1:11" x14ac:dyDescent="0.25">
      <c r="A109" s="40" t="s">
        <v>44</v>
      </c>
      <c r="B109" s="19" t="s">
        <v>86</v>
      </c>
      <c r="C109" s="58">
        <v>37199.629999999997</v>
      </c>
      <c r="D109" s="20" t="s">
        <v>2</v>
      </c>
      <c r="E109" s="20"/>
    </row>
    <row r="110" spans="1:11" x14ac:dyDescent="0.25">
      <c r="A110" s="40" t="s">
        <v>122</v>
      </c>
      <c r="B110" s="24" t="s">
        <v>183</v>
      </c>
      <c r="C110" s="25">
        <v>2400</v>
      </c>
      <c r="D110" s="24" t="s">
        <v>184</v>
      </c>
      <c r="E110" s="25">
        <v>6</v>
      </c>
    </row>
    <row r="111" spans="1:11" x14ac:dyDescent="0.25">
      <c r="A111" s="40" t="s">
        <v>205</v>
      </c>
      <c r="B111" s="24" t="s">
        <v>185</v>
      </c>
      <c r="C111" s="25">
        <v>2880</v>
      </c>
      <c r="D111" s="24" t="s">
        <v>184</v>
      </c>
      <c r="E111" s="25">
        <v>6</v>
      </c>
    </row>
    <row r="112" spans="1:11" ht="22.5" customHeight="1" x14ac:dyDescent="0.25">
      <c r="A112" s="40" t="s">
        <v>120</v>
      </c>
      <c r="B112" s="44" t="s">
        <v>10</v>
      </c>
      <c r="C112" s="64">
        <f>C24+C27+C30+C31+C41+C81+C82+C83+C84+C88+C91+C94+C97+C107</f>
        <v>1025255.9600000001</v>
      </c>
      <c r="D112" s="45"/>
      <c r="E112" s="45"/>
      <c r="G112" s="88"/>
      <c r="H112" s="88"/>
      <c r="I112" s="88"/>
      <c r="J112" s="88"/>
      <c r="K112" s="88"/>
    </row>
    <row r="113" spans="1:5" x14ac:dyDescent="0.25">
      <c r="A113" s="43" t="s">
        <v>121</v>
      </c>
      <c r="B113" s="46" t="s">
        <v>11</v>
      </c>
      <c r="C113" s="64">
        <f>C112*1.2</f>
        <v>1230307.152</v>
      </c>
      <c r="D113" s="47" t="s">
        <v>2</v>
      </c>
      <c r="E113" s="47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A22:E22"/>
    <mergeCell ref="G112:K112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2025-03-31T07:33:48Z</dcterms:modified>
</cp:coreProperties>
</file>