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240" windowHeight="11730"/>
  </bookViews>
  <sheets>
    <sheet name="2024" sheetId="10" r:id="rId1"/>
  </sheets>
  <definedNames>
    <definedName name="_xlnm.Print_Area" localSheetId="0">'2024'!$A$1:$E$99</definedName>
  </definedNames>
  <calcPr calcId="144525"/>
</workbook>
</file>

<file path=xl/calcChain.xml><?xml version="1.0" encoding="utf-8"?>
<calcChain xmlns="http://schemas.openxmlformats.org/spreadsheetml/2006/main">
  <c r="C92" i="10" l="1"/>
  <c r="D17" i="10" l="1"/>
  <c r="C41" i="10" l="1"/>
  <c r="C77" i="10" l="1"/>
  <c r="C83" i="10"/>
  <c r="C80" i="10"/>
  <c r="C74" i="10"/>
  <c r="D14" i="10"/>
  <c r="D10" i="10"/>
  <c r="D18" i="10" l="1"/>
  <c r="C25" i="10" l="1"/>
  <c r="C28" i="10" l="1"/>
  <c r="C32" i="10" l="1"/>
  <c r="C98" i="10" l="1"/>
  <c r="C99" i="10" s="1"/>
  <c r="D19" i="10" s="1"/>
  <c r="D21" i="10" l="1"/>
  <c r="D20" i="10"/>
</calcChain>
</file>

<file path=xl/sharedStrings.xml><?xml version="1.0" encoding="utf-8"?>
<sst xmlns="http://schemas.openxmlformats.org/spreadsheetml/2006/main" count="220" uniqueCount="172">
  <si>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</si>
  <si>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</si>
  <si>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</si>
  <si>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</si>
  <si>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</si>
  <si>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</si>
  <si>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</si>
  <si>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</si>
  <si>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</si>
  <si>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</si>
  <si>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</si>
  <si>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</si>
  <si>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</si>
  <si>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</si>
  <si>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</si>
  <si>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</si>
  <si>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</si>
  <si>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</si>
  <si>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</si>
  <si>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</si>
  <si>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</si>
  <si>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</si>
  <si>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</si>
  <si>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</si>
  <si>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</si>
  <si>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</si>
  <si>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</si>
  <si>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</si>
  <si>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</si>
  <si>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</si>
  <si>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</si>
  <si>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</si>
  <si>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</si>
  <si>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</si>
  <si>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</si>
  <si>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</si>
  <si>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</si>
  <si>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</si>
  <si>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</si>
  <si>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6.3</t>
  </si>
  <si>
    <t>6.4</t>
  </si>
  <si>
    <t>6.5</t>
  </si>
  <si>
    <t>6.6</t>
  </si>
  <si>
    <t>6.7</t>
  </si>
  <si>
    <t>6.8</t>
  </si>
  <si>
    <t>6.9</t>
  </si>
  <si>
    <t>10.1</t>
  </si>
  <si>
    <t>12.1</t>
  </si>
  <si>
    <t>13.1</t>
  </si>
  <si>
    <t>14.1</t>
  </si>
  <si>
    <t>14.2</t>
  </si>
  <si>
    <t>15.1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</si>
  <si>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</si>
  <si>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</si>
  <si>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</si>
  <si>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</si>
  <si>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</si>
  <si>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</si>
  <si>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</si>
  <si>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</si>
  <si>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</si>
  <si>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</si>
  <si>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</si>
  <si>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</si>
  <si>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</si>
  <si>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17</t>
  </si>
  <si>
    <t>13.2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</si>
  <si>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</si>
  <si>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</si>
  <si>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</si>
  <si>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</si>
  <si>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</si>
  <si>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</si>
  <si>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</si>
  <si>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</si>
  <si>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</si>
  <si>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</si>
  <si>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</si>
  <si>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</si>
  <si>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г. Чита ул. Ангарская , д. 27</t>
  </si>
  <si>
    <t>шт.</t>
  </si>
  <si>
    <t>м</t>
  </si>
  <si>
    <t>подъезд</t>
  </si>
  <si>
    <t>дом</t>
  </si>
  <si>
    <t>Осмотр подвала</t>
  </si>
  <si>
    <t>Отключение отопления</t>
  </si>
  <si>
    <t>Очистка канализационной сети</t>
  </si>
  <si>
    <t>Регулировка теплоносителя</t>
  </si>
  <si>
    <t>стояк</t>
  </si>
  <si>
    <t>м3</t>
  </si>
  <si>
    <t>1 дом</t>
  </si>
  <si>
    <t>Исполнение заявок не связанных с ремонтом</t>
  </si>
  <si>
    <t>подвал</t>
  </si>
  <si>
    <t>Осмотр сантехнического оборудования</t>
  </si>
  <si>
    <t>1 стояк</t>
  </si>
  <si>
    <t>14.3</t>
  </si>
  <si>
    <t>14.4</t>
  </si>
  <si>
    <t>14.5</t>
  </si>
  <si>
    <t>1.2</t>
  </si>
  <si>
    <t>4.5</t>
  </si>
  <si>
    <t>4.6</t>
  </si>
  <si>
    <t>4.7</t>
  </si>
  <si>
    <t>4.8</t>
  </si>
  <si>
    <t>12.2</t>
  </si>
  <si>
    <t>14.6</t>
  </si>
  <si>
    <t>14.7</t>
  </si>
  <si>
    <t>14.8</t>
  </si>
  <si>
    <t>за период: 01.01.2024-31.12.2024</t>
  </si>
  <si>
    <t>Площадь</t>
  </si>
  <si>
    <t>Переходящие остатки денежных средств 01.01.2024</t>
  </si>
  <si>
    <t>Переходящие остатки денежных средств 31.12.2024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</si>
  <si>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</si>
  <si>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Дебиторская задолженность  за 2024г</t>
  </si>
  <si>
    <t>Остатки денежных средств  за 2024г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</si>
  <si>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</si>
  <si>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</si>
  <si>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</si>
  <si>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Демонтаж тамбурной двери  Ангарская д 27</t>
  </si>
  <si>
    <t>Дератизация помещений 2024 г.</t>
  </si>
  <si>
    <t>Завоз песка с предварительной частичной очисткой</t>
  </si>
  <si>
    <t>Заливка тамбурного порога в подъезде</t>
  </si>
  <si>
    <t>Изделия ПВХ Ангарская д 27 п3,4</t>
  </si>
  <si>
    <t>Крепление мелких конструктивных элементов</t>
  </si>
  <si>
    <t>Материалы и комплектующие для системы автоматики 2024 г.</t>
  </si>
  <si>
    <t>система</t>
  </si>
  <si>
    <t>Навеска почтовых ящиков, инфо досок (без их стоимости)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</si>
  <si>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</si>
  <si>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</si>
  <si>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Окраска ТУ и ВВП Ангарская 27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</si>
  <si>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</si>
  <si>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</si>
  <si>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дворового колодца</t>
  </si>
  <si>
    <t>Осмотр кровли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</si>
  <si>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</si>
  <si>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</si>
  <si>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Отключение (запуск) стояка ХВС ГВС отопление</t>
  </si>
  <si>
    <t>Отогрев стояков ХВС ГВС отопление</t>
  </si>
  <si>
    <t>Очистка фановых труб от наледи и изморози</t>
  </si>
  <si>
    <t>Оштукатуривание штроб, оконных откосов Ангарская д 27 п3</t>
  </si>
  <si>
    <t>Ремонт труб КНС д 110</t>
  </si>
  <si>
    <t>Содержание ДРС 1,2 кв.2024 г.,К=0,8;0,85;0,9;1</t>
  </si>
  <si>
    <t>Содержание ДРС 3,4 кв.2024 г.К=0,8;0,85;0,9;1</t>
  </si>
  <si>
    <t>Стеклопакет Ангарская д27</t>
  </si>
  <si>
    <t>ТО систем автоматики и регулирования систем отопления и гвс 1,2 кв.202</t>
  </si>
  <si>
    <t>1 месяц</t>
  </si>
  <si>
    <t>ТО систем автоматики и регулирования систем отопления и гвс 3,4 кв.202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</si>
  <si>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</si>
  <si>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</si>
  <si>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</si>
  <si>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</si>
  <si>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</si>
  <si>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</si>
  <si>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пролет</t>
  </si>
  <si>
    <t>Установка тамбурной двери Ангарская д 27 п3</t>
  </si>
  <si>
    <t>Устранение течи труб ВГП отопление</t>
  </si>
  <si>
    <t>Утепление ТУ Ангарская д 27</t>
  </si>
  <si>
    <t>Участок</t>
  </si>
  <si>
    <t>Утепление стояков</t>
  </si>
  <si>
    <t>Утепление штробы</t>
  </si>
  <si>
    <t>Формовочная обрезка дерева с использованием лестницы</t>
  </si>
  <si>
    <t>Хол.вода потр.при сод.общ.имущ.МКД, 3,4 кв.2024,1-5 эт.,К=0,8</t>
  </si>
  <si>
    <t>Хол.вода потр.при сод.общ.имущ.МКД,1,2 кв.2024 г,1-5 эт,К=0,8</t>
  </si>
  <si>
    <t>Чистка и ремонт водоподогревателя Ангарская, д.27</t>
  </si>
  <si>
    <t>услуга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</si>
  <si>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</si>
  <si>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</si>
  <si>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15.2</t>
  </si>
  <si>
    <t>15.3</t>
  </si>
  <si>
    <t>15.4</t>
  </si>
  <si>
    <t>15.5</t>
  </si>
  <si>
    <t>Остекленение оконных рам в местах общего пользования</t>
  </si>
  <si>
    <t>Установка деревянного забора длина пролета 2,4 м со стоимостью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</si>
</sst>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3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18">
    <xf numFmtId="0" fontId="0" fillId="0" borderId="0" xfId="0"/>
    <xf numFmtId="0" fontId="34" fillId="0" borderId="0" xfId="4" applyFont="1" applyFill="1" applyAlignment="1">
      <alignment horizont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43" fontId="34" fillId="0" borderId="0" xfId="4" applyNumberFormat="1" applyFont="1" applyFill="1"/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9" fillId="0" borderId="3" xfId="1" applyFont="1" applyFill="1" applyBorder="1" applyAlignment="1">
      <alignment horizontal="lef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0" fontId="39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4" fillId="0" borderId="2" xfId="4" applyFont="1" applyBorder="1" applyAlignment="1">
      <alignment horizontal="center" vertical="center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0" fontId="34" fillId="0" borderId="7" xfId="4" applyFont="1" applyFill="1" applyBorder="1" applyAlignment="1">
      <alignment horizontal="left" vertical="top" wrapText="1"/>
    </xf>
    <xf numFmtId="4" fontId="34" fillId="0" borderId="7" xfId="5" applyNumberFormat="1" applyFont="1" applyFill="1" applyBorder="1" applyAlignment="1">
      <alignment horizontal="right"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43" fontId="34" fillId="0" borderId="0" xfId="4" applyNumberFormat="1" applyFont="1"/>
    <xf numFmtId="49" fontId="0" fillId="0" borderId="2" xfId="0" applyNumberFormat="1" applyFill="1" applyBorder="1"/>
    <xf numFmtId="165" fontId="0" fillId="0" borderId="2" xfId="0" applyNumberFormat="1" applyFill="1" applyBorder="1"/>
    <xf numFmtId="49" fontId="34" fillId="0" borderId="0" xfId="0" applyNumberFormat="1" applyFont="1" applyFill="1" applyBorder="1" applyAlignment="1">
      <alignment horizontal="right"/>
    </xf>
    <xf numFmtId="164" fontId="34" fillId="0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49" fontId="34" fillId="0" borderId="2" xfId="0" applyNumberFormat="1" applyFont="1" applyBorder="1" applyAlignment="1">
      <alignment horizontal="center" vertical="center"/>
    </xf>
    <xf numFmtId="0" fontId="35" fillId="4" borderId="2" xfId="62" applyFont="1" applyFill="1" applyBorder="1" applyAlignment="1">
      <alignment horizontal="left" vertical="top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4" fillId="5" borderId="0" xfId="5" applyNumberFormat="1" applyFont="1" applyFill="1" applyAlignment="1">
      <alignment horizontal="center" vertical="center" wrapText="1"/>
    </xf>
    <xf numFmtId="0" fontId="37" fillId="0" borderId="7" xfId="4" applyFont="1" applyFill="1" applyBorder="1" applyAlignment="1">
      <alignment vertical="top" wrapText="1"/>
    </xf>
    <xf numFmtId="4" fontId="37" fillId="0" borderId="7" xfId="5" applyNumberFormat="1" applyFont="1" applyFill="1" applyBorder="1" applyAlignment="1">
      <alignment horizontal="right" vertical="center"/>
    </xf>
    <xf numFmtId="164" fontId="37" fillId="0" borderId="7" xfId="5" applyFont="1" applyFill="1" applyBorder="1" applyAlignment="1">
      <alignment horizontal="right" vertical="center" wrapText="1"/>
    </xf>
    <xf numFmtId="164" fontId="37" fillId="0" borderId="7" xfId="5" applyFont="1" applyFill="1" applyBorder="1" applyAlignment="1">
      <alignment horizontal="right" vertical="center"/>
    </xf>
    <xf numFmtId="49" fontId="35" fillId="0" borderId="7" xfId="4" applyNumberFormat="1" applyFont="1" applyFill="1" applyBorder="1" applyAlignment="1">
      <alignment horizontal="center" vertical="center"/>
    </xf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39" fillId="0" borderId="3" xfId="1" applyNumberFormat="1" applyFont="1" applyFill="1" applyBorder="1" applyAlignment="1">
      <alignment horizontal="right" vertical="center" wrapText="1"/>
    </xf>
    <xf numFmtId="4" fontId="39" fillId="0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</cellXfs>
  <cellStyles count="63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07"/>
  <sheetViews>
    <sheetView tabSelected="1" topLeftCell="A2" zoomScaleNormal="100" workbookViewId="0">
      <selection activeCell="D14" sqref="D14:E14"/>
    </sheetView>
  </sheetViews>
  <sheetFormatPr defaultRowHeight="15" outlineLevelRow="2" x14ac:dyDescent="0.25"/>
  <cols>
    <col min="1" max="1" width="9.140625" style="44"/>
    <col min="2" max="2" width="68.140625" style="23" customWidth="1"/>
    <col min="3" max="3" width="14.7109375" style="43" customWidth="1"/>
    <col min="4" max="4" width="11" style="24" customWidth="1"/>
    <col min="5" max="5" width="12.7109375" style="24" customWidth="1"/>
    <col min="6" max="6" width="17.28515625" style="1" customWidth="1"/>
    <col min="7" max="16384" width="9.140625" style="1"/>
  </cols>
  <sheetData>
    <row r="3" spans="1:7" ht="15.75" customHeight="1" x14ac:dyDescent="0.25">
      <c r="A3" s="111" t="s">
        <v>4</v>
      </c>
      <c r="B3" s="111"/>
      <c r="C3" s="111"/>
      <c r="D3" s="111"/>
      <c r="E3" s="111"/>
    </row>
    <row r="4" spans="1:7" ht="15" customHeight="1" x14ac:dyDescent="0.25">
      <c r="A4" s="111" t="s">
        <v>79</v>
      </c>
      <c r="B4" s="111"/>
      <c r="C4" s="111"/>
      <c r="D4" s="111"/>
      <c r="E4" s="111"/>
    </row>
    <row r="5" spans="1:7" ht="17.25" customHeight="1" x14ac:dyDescent="0.25">
      <c r="A5" s="112" t="s">
        <v>107</v>
      </c>
      <c r="B5" s="112"/>
      <c r="C5" s="112"/>
      <c r="D5" s="112"/>
      <c r="E5" s="112"/>
    </row>
    <row r="6" spans="1:7" ht="17.25" customHeight="1" x14ac:dyDescent="0.25">
      <c r="A6" s="75"/>
      <c r="B6" s="75"/>
      <c r="C6" s="75"/>
      <c r="D6" s="75"/>
      <c r="E6" s="75"/>
    </row>
    <row r="7" spans="1:7" x14ac:dyDescent="0.25">
      <c r="B7" s="77" t="s">
        <v>108</v>
      </c>
      <c r="C7" s="84">
        <v>3361.9</v>
      </c>
      <c r="D7" s="78" t="s">
        <v>3</v>
      </c>
    </row>
    <row r="8" spans="1:7" ht="39" customHeight="1" x14ac:dyDescent="0.25">
      <c r="A8" s="113" t="s">
        <v>5</v>
      </c>
      <c r="B8" s="114"/>
      <c r="C8" s="114"/>
      <c r="D8" s="114"/>
      <c r="E8" s="115"/>
    </row>
    <row r="9" spans="1:7" x14ac:dyDescent="0.25">
      <c r="A9" s="81">
        <v>1</v>
      </c>
      <c r="B9" s="116" t="s">
        <v>109</v>
      </c>
      <c r="C9" s="117"/>
      <c r="D9" s="94">
        <v>467049.4</v>
      </c>
      <c r="E9" s="95"/>
      <c r="F9" s="58"/>
    </row>
    <row r="10" spans="1:7" ht="30" x14ac:dyDescent="0.25">
      <c r="A10" s="45">
        <v>2</v>
      </c>
      <c r="B10" s="76" t="s">
        <v>6</v>
      </c>
      <c r="C10" s="32"/>
      <c r="D10" s="107">
        <f>D11+D12+D13</f>
        <v>1346075.76</v>
      </c>
      <c r="E10" s="107"/>
      <c r="F10" s="67"/>
      <c r="G10" s="67"/>
    </row>
    <row r="11" spans="1:7" x14ac:dyDescent="0.25">
      <c r="A11" s="46" t="s">
        <v>14</v>
      </c>
      <c r="B11" s="26" t="s">
        <v>15</v>
      </c>
      <c r="C11" s="33"/>
      <c r="D11" s="101">
        <v>1032171.24</v>
      </c>
      <c r="E11" s="102"/>
    </row>
    <row r="12" spans="1:7" x14ac:dyDescent="0.25">
      <c r="A12" s="46" t="s">
        <v>16</v>
      </c>
      <c r="B12" s="26" t="s">
        <v>13</v>
      </c>
      <c r="C12" s="33"/>
      <c r="D12" s="101">
        <v>301489.48</v>
      </c>
      <c r="E12" s="102"/>
    </row>
    <row r="13" spans="1:7" x14ac:dyDescent="0.25">
      <c r="A13" s="46" t="s">
        <v>17</v>
      </c>
      <c r="B13" s="26" t="s">
        <v>7</v>
      </c>
      <c r="C13" s="33"/>
      <c r="D13" s="101">
        <v>12415.04</v>
      </c>
      <c r="E13" s="102"/>
    </row>
    <row r="14" spans="1:7" ht="30.75" customHeight="1" x14ac:dyDescent="0.25">
      <c r="A14" s="45">
        <v>3</v>
      </c>
      <c r="B14" s="108" t="s">
        <v>22</v>
      </c>
      <c r="C14" s="108"/>
      <c r="D14" s="109">
        <f>D15+D16+D17</f>
        <v>1287849.97</v>
      </c>
      <c r="E14" s="110"/>
    </row>
    <row r="15" spans="1:7" x14ac:dyDescent="0.25">
      <c r="A15" s="46" t="s">
        <v>18</v>
      </c>
      <c r="B15" s="26" t="s">
        <v>15</v>
      </c>
      <c r="C15" s="33"/>
      <c r="D15" s="101">
        <v>1028417.24</v>
      </c>
      <c r="E15" s="102"/>
    </row>
    <row r="16" spans="1:7" x14ac:dyDescent="0.25">
      <c r="A16" s="46" t="s">
        <v>19</v>
      </c>
      <c r="B16" s="26" t="s">
        <v>13</v>
      </c>
      <c r="C16" s="33"/>
      <c r="D16" s="101">
        <v>247017.69</v>
      </c>
      <c r="E16" s="102"/>
    </row>
    <row r="17" spans="1:8" x14ac:dyDescent="0.25">
      <c r="A17" s="46" t="s">
        <v>20</v>
      </c>
      <c r="B17" s="26" t="s">
        <v>7</v>
      </c>
      <c r="C17" s="33"/>
      <c r="D17" s="101">
        <f>D13</f>
        <v>12415.04</v>
      </c>
      <c r="E17" s="102"/>
    </row>
    <row r="18" spans="1:8" x14ac:dyDescent="0.25">
      <c r="A18" s="46">
        <v>4</v>
      </c>
      <c r="B18" s="26" t="s">
        <v>112</v>
      </c>
      <c r="C18" s="33"/>
      <c r="D18" s="92">
        <f>D10-D14</f>
        <v>58225.790000000037</v>
      </c>
      <c r="E18" s="93"/>
    </row>
    <row r="19" spans="1:8" ht="30" customHeight="1" x14ac:dyDescent="0.25">
      <c r="A19" s="45">
        <v>5</v>
      </c>
      <c r="B19" s="103" t="s">
        <v>23</v>
      </c>
      <c r="C19" s="104"/>
      <c r="D19" s="105">
        <f>C99</f>
        <v>1625518.764</v>
      </c>
      <c r="E19" s="106"/>
    </row>
    <row r="20" spans="1:8" x14ac:dyDescent="0.25">
      <c r="A20" s="46">
        <v>6</v>
      </c>
      <c r="B20" s="26" t="s">
        <v>113</v>
      </c>
      <c r="C20" s="33"/>
      <c r="D20" s="92">
        <f>D10-D19</f>
        <v>-279443.00399999996</v>
      </c>
      <c r="E20" s="93"/>
    </row>
    <row r="21" spans="1:8" x14ac:dyDescent="0.25">
      <c r="A21" s="81">
        <v>7</v>
      </c>
      <c r="B21" s="82" t="s">
        <v>110</v>
      </c>
      <c r="C21" s="83"/>
      <c r="D21" s="94">
        <f>D9+D10-D19</f>
        <v>187606.39600000018</v>
      </c>
      <c r="E21" s="95"/>
    </row>
    <row r="22" spans="1:8" x14ac:dyDescent="0.25">
      <c r="A22" s="46"/>
      <c r="B22" s="25"/>
      <c r="C22" s="34"/>
      <c r="D22" s="96"/>
      <c r="E22" s="97"/>
    </row>
    <row r="23" spans="1:8" ht="21.75" customHeight="1" x14ac:dyDescent="0.25">
      <c r="A23" s="98" t="s">
        <v>8</v>
      </c>
      <c r="B23" s="99"/>
      <c r="C23" s="99"/>
      <c r="D23" s="99"/>
      <c r="E23" s="100"/>
    </row>
    <row r="24" spans="1:8" ht="73.5" customHeight="1" x14ac:dyDescent="0.25">
      <c r="A24" s="46" t="s">
        <v>21</v>
      </c>
      <c r="B24" s="2" t="s">
        <v>0</v>
      </c>
      <c r="C24" s="35" t="s">
        <v>9</v>
      </c>
      <c r="D24" s="27" t="s">
        <v>10</v>
      </c>
      <c r="E24" s="28" t="s">
        <v>1</v>
      </c>
    </row>
    <row r="25" spans="1:8" x14ac:dyDescent="0.25">
      <c r="A25" s="49">
        <v>1</v>
      </c>
      <c r="B25" s="3" t="s">
        <v>52</v>
      </c>
      <c r="C25" s="36">
        <f>SUM(C26:C27)</f>
        <v>218536.95</v>
      </c>
      <c r="D25" s="4"/>
      <c r="E25" s="4"/>
      <c r="F25" s="5"/>
    </row>
    <row r="26" spans="1:8" s="7" customFormat="1" x14ac:dyDescent="0.25">
      <c r="A26" s="50" t="s">
        <v>24</v>
      </c>
      <c r="B26" s="72" t="s">
        <v>150</v>
      </c>
      <c r="C26" s="73">
        <v>100857</v>
      </c>
      <c r="D26" s="72" t="s">
        <v>3</v>
      </c>
      <c r="E26" s="73">
        <v>20171.400000000001</v>
      </c>
      <c r="F26" s="71"/>
      <c r="G26" s="6"/>
      <c r="H26" s="6"/>
    </row>
    <row r="27" spans="1:8" s="7" customFormat="1" x14ac:dyDescent="0.25">
      <c r="A27" s="50" t="s">
        <v>98</v>
      </c>
      <c r="B27" s="72" t="s">
        <v>151</v>
      </c>
      <c r="C27" s="73">
        <v>117679.95</v>
      </c>
      <c r="D27" s="72" t="s">
        <v>3</v>
      </c>
      <c r="E27" s="73">
        <v>20171.400000000001</v>
      </c>
      <c r="F27" s="71"/>
      <c r="G27" s="6"/>
      <c r="H27" s="74"/>
    </row>
    <row r="28" spans="1:8" s="8" customFormat="1" ht="28.5" x14ac:dyDescent="0.25">
      <c r="A28" s="49">
        <v>2</v>
      </c>
      <c r="B28" s="3" t="s">
        <v>53</v>
      </c>
      <c r="C28" s="36">
        <f>SUM(C29:C30)</f>
        <v>107582.1</v>
      </c>
      <c r="D28" s="4"/>
      <c r="E28" s="4"/>
    </row>
    <row r="29" spans="1:8" s="7" customFormat="1" x14ac:dyDescent="0.25">
      <c r="A29" s="50" t="s">
        <v>14</v>
      </c>
      <c r="B29" s="72" t="s">
        <v>146</v>
      </c>
      <c r="C29" s="73">
        <v>48748.2</v>
      </c>
      <c r="D29" s="72" t="s">
        <v>3</v>
      </c>
      <c r="E29" s="73">
        <v>20171.400000000001</v>
      </c>
      <c r="F29" s="6"/>
      <c r="G29" s="6"/>
    </row>
    <row r="30" spans="1:8" s="7" customFormat="1" x14ac:dyDescent="0.25">
      <c r="A30" s="50" t="s">
        <v>16</v>
      </c>
      <c r="B30" s="72" t="s">
        <v>147</v>
      </c>
      <c r="C30" s="73">
        <v>58833.9</v>
      </c>
      <c r="D30" s="72" t="s">
        <v>3</v>
      </c>
      <c r="E30" s="73">
        <v>20171.400000000001</v>
      </c>
      <c r="F30" s="6"/>
      <c r="G30" s="6"/>
      <c r="H30" s="6"/>
    </row>
    <row r="31" spans="1:8" s="8" customFormat="1" x14ac:dyDescent="0.25">
      <c r="A31" s="49">
        <v>3</v>
      </c>
      <c r="B31" s="3" t="s">
        <v>54</v>
      </c>
      <c r="C31" s="36"/>
      <c r="D31" s="29"/>
      <c r="E31" s="4"/>
    </row>
    <row r="32" spans="1:8" s="8" customFormat="1" ht="28.5" x14ac:dyDescent="0.25">
      <c r="A32" s="49">
        <v>4</v>
      </c>
      <c r="B32" s="3" t="s">
        <v>55</v>
      </c>
      <c r="C32" s="36">
        <f>SUM(C33:C40)</f>
        <v>32443.68</v>
      </c>
      <c r="D32" s="4"/>
      <c r="E32" s="4"/>
    </row>
    <row r="33" spans="1:8" s="7" customFormat="1" x14ac:dyDescent="0.25">
      <c r="A33" s="79" t="s">
        <v>25</v>
      </c>
      <c r="B33" s="72" t="s">
        <v>114</v>
      </c>
      <c r="C33" s="73">
        <v>3025.71</v>
      </c>
      <c r="D33" s="72" t="s">
        <v>3</v>
      </c>
      <c r="E33" s="73">
        <v>20171.400000000001</v>
      </c>
      <c r="F33" s="6"/>
      <c r="G33" s="6"/>
      <c r="H33" s="6"/>
    </row>
    <row r="34" spans="1:8" s="7" customFormat="1" x14ac:dyDescent="0.25">
      <c r="A34" s="79" t="s">
        <v>26</v>
      </c>
      <c r="B34" s="72" t="s">
        <v>115</v>
      </c>
      <c r="C34" s="73">
        <v>2521.4299999999998</v>
      </c>
      <c r="D34" s="72" t="s">
        <v>3</v>
      </c>
      <c r="E34" s="73">
        <v>20171.400000000001</v>
      </c>
      <c r="F34" s="6"/>
      <c r="G34" s="6"/>
      <c r="H34" s="6"/>
    </row>
    <row r="35" spans="1:8" s="7" customFormat="1" x14ac:dyDescent="0.25">
      <c r="A35" s="79" t="s">
        <v>27</v>
      </c>
      <c r="B35" s="72" t="s">
        <v>133</v>
      </c>
      <c r="C35" s="73">
        <v>1345.43</v>
      </c>
      <c r="D35" s="72" t="s">
        <v>3</v>
      </c>
      <c r="E35" s="73">
        <v>20171.400000000001</v>
      </c>
      <c r="F35" s="6"/>
      <c r="G35" s="6"/>
      <c r="H35" s="6"/>
    </row>
    <row r="36" spans="1:8" s="7" customFormat="1" x14ac:dyDescent="0.25">
      <c r="A36" s="79" t="s">
        <v>28</v>
      </c>
      <c r="B36" s="72" t="s">
        <v>134</v>
      </c>
      <c r="C36" s="73">
        <v>1512.86</v>
      </c>
      <c r="D36" s="72" t="s">
        <v>3</v>
      </c>
      <c r="E36" s="73">
        <v>20171.400000000001</v>
      </c>
      <c r="F36" s="6"/>
      <c r="G36" s="6"/>
      <c r="H36" s="6"/>
    </row>
    <row r="37" spans="1:8" s="7" customFormat="1" x14ac:dyDescent="0.25">
      <c r="A37" s="79" t="s">
        <v>99</v>
      </c>
      <c r="B37" s="72" t="s">
        <v>160</v>
      </c>
      <c r="C37" s="73">
        <v>2354</v>
      </c>
      <c r="D37" s="72" t="s">
        <v>3</v>
      </c>
      <c r="E37" s="73">
        <v>20171.400000000001</v>
      </c>
      <c r="F37" s="6"/>
      <c r="G37" s="6"/>
      <c r="H37" s="6"/>
    </row>
    <row r="38" spans="1:8" s="7" customFormat="1" x14ac:dyDescent="0.25">
      <c r="A38" s="79" t="s">
        <v>100</v>
      </c>
      <c r="B38" s="72" t="s">
        <v>161</v>
      </c>
      <c r="C38" s="73">
        <v>2184.56</v>
      </c>
      <c r="D38" s="72" t="s">
        <v>3</v>
      </c>
      <c r="E38" s="73">
        <v>20171.400000000001</v>
      </c>
      <c r="F38" s="6"/>
      <c r="G38" s="6"/>
      <c r="H38" s="6"/>
    </row>
    <row r="39" spans="1:8" s="7" customFormat="1" x14ac:dyDescent="0.25">
      <c r="A39" s="79" t="s">
        <v>101</v>
      </c>
      <c r="B39" s="72" t="s">
        <v>164</v>
      </c>
      <c r="C39" s="73">
        <v>9413.99</v>
      </c>
      <c r="D39" s="72" t="s">
        <v>3</v>
      </c>
      <c r="E39" s="73">
        <v>20171.400000000001</v>
      </c>
      <c r="F39" s="6"/>
      <c r="G39" s="6"/>
      <c r="H39" s="6"/>
    </row>
    <row r="40" spans="1:8" s="7" customFormat="1" x14ac:dyDescent="0.25">
      <c r="A40" s="79" t="s">
        <v>102</v>
      </c>
      <c r="B40" s="72" t="s">
        <v>165</v>
      </c>
      <c r="C40" s="73">
        <v>10085.700000000001</v>
      </c>
      <c r="D40" s="72" t="s">
        <v>3</v>
      </c>
      <c r="E40" s="73">
        <v>20171.400000000001</v>
      </c>
      <c r="F40" s="6"/>
      <c r="G40" s="6"/>
      <c r="H40" s="6"/>
    </row>
    <row r="41" spans="1:8" ht="42.75" outlineLevel="1" x14ac:dyDescent="0.25">
      <c r="A41" s="49">
        <v>5</v>
      </c>
      <c r="B41" s="80" t="s">
        <v>111</v>
      </c>
      <c r="C41" s="37">
        <f>SUM(C42:C70)</f>
        <v>454409.49999999994</v>
      </c>
      <c r="D41" s="9"/>
      <c r="E41" s="9"/>
      <c r="F41" s="5"/>
      <c r="G41" s="5"/>
    </row>
    <row r="42" spans="1:8" outlineLevel="1" x14ac:dyDescent="0.25">
      <c r="A42" s="46" t="s">
        <v>29</v>
      </c>
      <c r="B42" s="72" t="s">
        <v>117</v>
      </c>
      <c r="C42" s="73">
        <v>9140.5400000000009</v>
      </c>
      <c r="D42" s="72" t="s">
        <v>80</v>
      </c>
      <c r="E42" s="73">
        <v>1</v>
      </c>
      <c r="F42" s="5"/>
      <c r="G42" s="5"/>
    </row>
    <row r="43" spans="1:8" outlineLevel="1" x14ac:dyDescent="0.25">
      <c r="A43" s="46" t="s">
        <v>30</v>
      </c>
      <c r="B43" s="72" t="s">
        <v>120</v>
      </c>
      <c r="C43" s="73">
        <v>6502.28</v>
      </c>
      <c r="D43" s="72" t="s">
        <v>3</v>
      </c>
      <c r="E43" s="73">
        <v>1.5</v>
      </c>
      <c r="F43" s="5"/>
      <c r="G43" s="5"/>
    </row>
    <row r="44" spans="1:8" ht="30" customHeight="1" outlineLevel="1" x14ac:dyDescent="0.25">
      <c r="A44" s="46" t="s">
        <v>31</v>
      </c>
      <c r="B44" s="72" t="s">
        <v>121</v>
      </c>
      <c r="C44" s="73">
        <v>111191.66</v>
      </c>
      <c r="D44" s="72" t="s">
        <v>82</v>
      </c>
      <c r="E44" s="73">
        <v>1</v>
      </c>
      <c r="F44" s="5"/>
      <c r="G44" s="5"/>
    </row>
    <row r="45" spans="1:8" outlineLevel="1" x14ac:dyDescent="0.25">
      <c r="A45" s="46" t="s">
        <v>32</v>
      </c>
      <c r="B45" s="72" t="s">
        <v>91</v>
      </c>
      <c r="C45" s="73">
        <v>9112.15</v>
      </c>
      <c r="D45" s="72" t="s">
        <v>80</v>
      </c>
      <c r="E45" s="73">
        <v>5</v>
      </c>
      <c r="F45" s="5"/>
      <c r="G45" s="5"/>
    </row>
    <row r="46" spans="1:8" outlineLevel="1" x14ac:dyDescent="0.25">
      <c r="A46" s="46" t="s">
        <v>33</v>
      </c>
      <c r="B46" s="72" t="s">
        <v>125</v>
      </c>
      <c r="C46" s="73">
        <v>3003.36</v>
      </c>
      <c r="D46" s="72" t="s">
        <v>80</v>
      </c>
      <c r="E46" s="73">
        <v>2</v>
      </c>
      <c r="F46" s="5"/>
      <c r="G46" s="5"/>
    </row>
    <row r="47" spans="1:8" outlineLevel="1" x14ac:dyDescent="0.25">
      <c r="A47" s="46" t="s">
        <v>34</v>
      </c>
      <c r="B47" s="72" t="s">
        <v>126</v>
      </c>
      <c r="C47" s="73">
        <v>16300.23</v>
      </c>
      <c r="D47" s="72" t="s">
        <v>3</v>
      </c>
      <c r="E47" s="73">
        <v>12146.22</v>
      </c>
      <c r="F47" s="5"/>
      <c r="G47" s="5"/>
    </row>
    <row r="48" spans="1:8" outlineLevel="1" x14ac:dyDescent="0.25">
      <c r="A48" s="46" t="s">
        <v>35</v>
      </c>
      <c r="B48" s="72" t="s">
        <v>127</v>
      </c>
      <c r="C48" s="73">
        <v>28744.25</v>
      </c>
      <c r="D48" s="72" t="s">
        <v>3</v>
      </c>
      <c r="E48" s="73">
        <v>20171.400000000001</v>
      </c>
      <c r="F48" s="5"/>
      <c r="G48" s="5"/>
    </row>
    <row r="49" spans="1:7" outlineLevel="1" x14ac:dyDescent="0.25">
      <c r="A49" s="46" t="s">
        <v>36</v>
      </c>
      <c r="B49" s="72" t="s">
        <v>128</v>
      </c>
      <c r="C49" s="73">
        <v>8348.84</v>
      </c>
      <c r="D49" s="72" t="s">
        <v>83</v>
      </c>
      <c r="E49" s="73">
        <v>1</v>
      </c>
      <c r="F49" s="5"/>
      <c r="G49" s="5"/>
    </row>
    <row r="50" spans="1:7" outlineLevel="1" x14ac:dyDescent="0.25">
      <c r="A50" s="46" t="s">
        <v>37</v>
      </c>
      <c r="B50" s="72" t="s">
        <v>131</v>
      </c>
      <c r="C50" s="73">
        <v>1228.67</v>
      </c>
      <c r="D50" s="72" t="s">
        <v>80</v>
      </c>
      <c r="E50" s="73">
        <v>1</v>
      </c>
      <c r="F50" s="5"/>
      <c r="G50" s="5"/>
    </row>
    <row r="51" spans="1:7" outlineLevel="1" x14ac:dyDescent="0.25">
      <c r="A51" s="46" t="s">
        <v>38</v>
      </c>
      <c r="B51" s="72" t="s">
        <v>132</v>
      </c>
      <c r="C51" s="73">
        <v>3014.61</v>
      </c>
      <c r="D51" s="72" t="s">
        <v>90</v>
      </c>
      <c r="E51" s="73">
        <v>1</v>
      </c>
      <c r="F51" s="5"/>
      <c r="G51" s="5"/>
    </row>
    <row r="52" spans="1:7" s="14" customFormat="1" outlineLevel="2" x14ac:dyDescent="0.25">
      <c r="A52" s="47" t="s">
        <v>39</v>
      </c>
      <c r="B52" s="72" t="s">
        <v>84</v>
      </c>
      <c r="C52" s="73">
        <v>1531.59</v>
      </c>
      <c r="D52" s="72" t="s">
        <v>92</v>
      </c>
      <c r="E52" s="73">
        <v>1</v>
      </c>
    </row>
    <row r="53" spans="1:7" s="14" customFormat="1" outlineLevel="2" x14ac:dyDescent="0.25">
      <c r="A53" s="47" t="s">
        <v>40</v>
      </c>
      <c r="B53" s="72" t="s">
        <v>93</v>
      </c>
      <c r="C53" s="73">
        <v>7459.45</v>
      </c>
      <c r="D53" s="72" t="s">
        <v>80</v>
      </c>
      <c r="E53" s="73">
        <v>5</v>
      </c>
    </row>
    <row r="54" spans="1:7" s="14" customFormat="1" outlineLevel="2" x14ac:dyDescent="0.25">
      <c r="A54" s="47" t="s">
        <v>41</v>
      </c>
      <c r="B54" s="72" t="s">
        <v>170</v>
      </c>
      <c r="C54" s="73">
        <v>17457.28</v>
      </c>
      <c r="D54" s="72" t="s">
        <v>3</v>
      </c>
      <c r="E54" s="73">
        <v>3.8</v>
      </c>
    </row>
    <row r="55" spans="1:7" s="14" customFormat="1" outlineLevel="2" x14ac:dyDescent="0.25">
      <c r="A55" s="47" t="s">
        <v>42</v>
      </c>
      <c r="B55" s="72" t="s">
        <v>135</v>
      </c>
      <c r="C55" s="73">
        <v>3311.93</v>
      </c>
      <c r="D55" s="72" t="s">
        <v>80</v>
      </c>
      <c r="E55" s="73">
        <v>1</v>
      </c>
    </row>
    <row r="56" spans="1:7" s="14" customFormat="1" outlineLevel="2" x14ac:dyDescent="0.25">
      <c r="A56" s="47" t="s">
        <v>43</v>
      </c>
      <c r="B56" s="72" t="s">
        <v>85</v>
      </c>
      <c r="C56" s="73">
        <v>2869.97</v>
      </c>
      <c r="D56" s="72" t="s">
        <v>94</v>
      </c>
      <c r="E56" s="73">
        <v>1</v>
      </c>
    </row>
    <row r="57" spans="1:7" s="14" customFormat="1" outlineLevel="2" x14ac:dyDescent="0.25">
      <c r="A57" s="47" t="s">
        <v>44</v>
      </c>
      <c r="B57" s="72" t="s">
        <v>136</v>
      </c>
      <c r="C57" s="73">
        <v>3886.89</v>
      </c>
      <c r="D57" s="72" t="s">
        <v>81</v>
      </c>
      <c r="E57" s="73">
        <v>3</v>
      </c>
    </row>
    <row r="58" spans="1:7" s="14" customFormat="1" outlineLevel="2" x14ac:dyDescent="0.25">
      <c r="A58" s="47" t="s">
        <v>45</v>
      </c>
      <c r="B58" s="72" t="s">
        <v>86</v>
      </c>
      <c r="C58" s="73">
        <v>78121.919999999998</v>
      </c>
      <c r="D58" s="72" t="s">
        <v>81</v>
      </c>
      <c r="E58" s="73">
        <v>48</v>
      </c>
    </row>
    <row r="59" spans="1:7" s="14" customFormat="1" outlineLevel="2" x14ac:dyDescent="0.25">
      <c r="A59" s="47" t="s">
        <v>67</v>
      </c>
      <c r="B59" s="72" t="s">
        <v>137</v>
      </c>
      <c r="C59" s="73">
        <v>8285.49</v>
      </c>
      <c r="D59" s="72" t="s">
        <v>80</v>
      </c>
      <c r="E59" s="73">
        <v>3</v>
      </c>
    </row>
    <row r="60" spans="1:7" s="14" customFormat="1" outlineLevel="2" x14ac:dyDescent="0.25">
      <c r="A60" s="47" t="s">
        <v>68</v>
      </c>
      <c r="B60" s="72" t="s">
        <v>138</v>
      </c>
      <c r="C60" s="73">
        <v>6453.94</v>
      </c>
      <c r="D60" s="72" t="s">
        <v>82</v>
      </c>
      <c r="E60" s="73">
        <v>1</v>
      </c>
    </row>
    <row r="61" spans="1:7" s="14" customFormat="1" outlineLevel="2" x14ac:dyDescent="0.25">
      <c r="A61" s="47" t="s">
        <v>69</v>
      </c>
      <c r="B61" s="72" t="s">
        <v>87</v>
      </c>
      <c r="C61" s="73">
        <v>5521.47</v>
      </c>
      <c r="D61" s="72" t="s">
        <v>80</v>
      </c>
      <c r="E61" s="73">
        <v>3</v>
      </c>
    </row>
    <row r="62" spans="1:7" s="14" customFormat="1" outlineLevel="2" x14ac:dyDescent="0.25">
      <c r="A62" s="47" t="s">
        <v>70</v>
      </c>
      <c r="B62" s="72" t="s">
        <v>139</v>
      </c>
      <c r="C62" s="73">
        <v>4419.08</v>
      </c>
      <c r="D62" s="72" t="s">
        <v>81</v>
      </c>
      <c r="E62" s="73">
        <v>4</v>
      </c>
    </row>
    <row r="63" spans="1:7" s="14" customFormat="1" outlineLevel="2" x14ac:dyDescent="0.25">
      <c r="A63" s="47" t="s">
        <v>71</v>
      </c>
      <c r="B63" s="72" t="s">
        <v>142</v>
      </c>
      <c r="C63" s="73">
        <v>20625</v>
      </c>
      <c r="D63" s="72" t="s">
        <v>82</v>
      </c>
      <c r="E63" s="73">
        <v>1</v>
      </c>
    </row>
    <row r="64" spans="1:7" s="14" customFormat="1" outlineLevel="2" x14ac:dyDescent="0.25">
      <c r="A64" s="47" t="s">
        <v>72</v>
      </c>
      <c r="B64" s="72" t="s">
        <v>153</v>
      </c>
      <c r="C64" s="73">
        <v>34362.36</v>
      </c>
      <c r="D64" s="72" t="s">
        <v>82</v>
      </c>
      <c r="E64" s="73">
        <v>1</v>
      </c>
    </row>
    <row r="65" spans="1:8" s="14" customFormat="1" outlineLevel="2" x14ac:dyDescent="0.25">
      <c r="A65" s="47" t="s">
        <v>73</v>
      </c>
      <c r="B65" s="72" t="s">
        <v>154</v>
      </c>
      <c r="C65" s="73">
        <v>2813.59</v>
      </c>
      <c r="D65" s="72" t="s">
        <v>80</v>
      </c>
      <c r="E65" s="73">
        <v>1</v>
      </c>
    </row>
    <row r="66" spans="1:8" s="14" customFormat="1" outlineLevel="2" x14ac:dyDescent="0.25">
      <c r="A66" s="47" t="s">
        <v>74</v>
      </c>
      <c r="B66" s="72" t="s">
        <v>155</v>
      </c>
      <c r="C66" s="73">
        <v>17574.91</v>
      </c>
      <c r="D66" s="72" t="s">
        <v>156</v>
      </c>
      <c r="E66" s="73">
        <v>1</v>
      </c>
    </row>
    <row r="67" spans="1:8" s="14" customFormat="1" outlineLevel="2" x14ac:dyDescent="0.25">
      <c r="A67" s="47" t="s">
        <v>75</v>
      </c>
      <c r="B67" s="72" t="s">
        <v>157</v>
      </c>
      <c r="C67" s="73">
        <v>21882.6</v>
      </c>
      <c r="D67" s="72" t="s">
        <v>88</v>
      </c>
      <c r="E67" s="73">
        <v>1</v>
      </c>
    </row>
    <row r="68" spans="1:8" s="14" customFormat="1" outlineLevel="2" x14ac:dyDescent="0.25">
      <c r="A68" s="47" t="s">
        <v>76</v>
      </c>
      <c r="B68" s="72" t="s">
        <v>158</v>
      </c>
      <c r="C68" s="73">
        <v>7253.44</v>
      </c>
      <c r="D68" s="72" t="s">
        <v>81</v>
      </c>
      <c r="E68" s="73">
        <v>1</v>
      </c>
    </row>
    <row r="69" spans="1:8" s="14" customFormat="1" outlineLevel="2" x14ac:dyDescent="0.25">
      <c r="A69" s="47" t="s">
        <v>77</v>
      </c>
      <c r="B69" s="72" t="s">
        <v>162</v>
      </c>
      <c r="C69" s="73">
        <v>13992</v>
      </c>
      <c r="D69" s="72" t="s">
        <v>163</v>
      </c>
      <c r="E69" s="73">
        <v>1</v>
      </c>
    </row>
    <row r="70" spans="1:8" s="14" customFormat="1" outlineLevel="2" x14ac:dyDescent="0.25">
      <c r="A70" s="47" t="s">
        <v>78</v>
      </c>
      <c r="B70" s="61"/>
      <c r="C70" s="62"/>
      <c r="D70" s="60"/>
      <c r="E70" s="60"/>
    </row>
    <row r="71" spans="1:8" s="14" customFormat="1" ht="28.5" outlineLevel="2" x14ac:dyDescent="0.25">
      <c r="A71" s="64">
        <v>7</v>
      </c>
      <c r="B71" s="3" t="s">
        <v>56</v>
      </c>
      <c r="C71" s="38"/>
      <c r="D71" s="13"/>
      <c r="E71" s="13"/>
    </row>
    <row r="72" spans="1:8" s="14" customFormat="1" ht="28.5" outlineLevel="2" x14ac:dyDescent="0.25">
      <c r="A72" s="65">
        <v>8</v>
      </c>
      <c r="B72" s="3" t="s">
        <v>57</v>
      </c>
      <c r="C72" s="38"/>
      <c r="D72" s="13"/>
      <c r="E72" s="63"/>
    </row>
    <row r="73" spans="1:8" s="14" customFormat="1" outlineLevel="2" x14ac:dyDescent="0.25">
      <c r="A73" s="65">
        <v>9</v>
      </c>
      <c r="B73" s="68" t="s">
        <v>58</v>
      </c>
      <c r="C73" s="69"/>
      <c r="D73" s="70"/>
      <c r="E73" s="70"/>
    </row>
    <row r="74" spans="1:8" s="14" customFormat="1" ht="28.5" outlineLevel="2" x14ac:dyDescent="0.25">
      <c r="A74" s="65">
        <v>10</v>
      </c>
      <c r="B74" s="3" t="s">
        <v>59</v>
      </c>
      <c r="C74" s="38">
        <f>SUM(C75:C75)</f>
        <v>0</v>
      </c>
      <c r="D74" s="13"/>
      <c r="E74" s="13"/>
    </row>
    <row r="75" spans="1:8" s="7" customFormat="1" x14ac:dyDescent="0.25">
      <c r="A75" s="66" t="s">
        <v>46</v>
      </c>
      <c r="B75" s="10"/>
      <c r="C75" s="11"/>
      <c r="D75" s="12"/>
      <c r="E75" s="12"/>
      <c r="F75" s="6"/>
      <c r="G75" s="6"/>
      <c r="H75" s="6"/>
    </row>
    <row r="76" spans="1:8" s="14" customFormat="1" ht="28.5" outlineLevel="2" x14ac:dyDescent="0.25">
      <c r="A76" s="65">
        <v>11</v>
      </c>
      <c r="B76" s="3" t="s">
        <v>60</v>
      </c>
      <c r="C76" s="38"/>
      <c r="D76" s="13"/>
      <c r="E76" s="13"/>
    </row>
    <row r="77" spans="1:8" s="14" customFormat="1" ht="28.5" outlineLevel="2" x14ac:dyDescent="0.25">
      <c r="A77" s="51">
        <v>12</v>
      </c>
      <c r="B77" s="15" t="s">
        <v>61</v>
      </c>
      <c r="C77" s="38">
        <f>SUM(C78:C79)</f>
        <v>49754.78</v>
      </c>
      <c r="D77" s="13"/>
      <c r="E77" s="13"/>
    </row>
    <row r="78" spans="1:8" s="7" customFormat="1" x14ac:dyDescent="0.25">
      <c r="A78" s="79" t="s">
        <v>47</v>
      </c>
      <c r="B78" s="72" t="s">
        <v>140</v>
      </c>
      <c r="C78" s="73">
        <v>22860.25</v>
      </c>
      <c r="D78" s="72" t="s">
        <v>3</v>
      </c>
      <c r="E78" s="73">
        <v>20171.400000000001</v>
      </c>
      <c r="F78" s="6"/>
      <c r="G78" s="6"/>
      <c r="H78" s="6"/>
    </row>
    <row r="79" spans="1:8" s="7" customFormat="1" x14ac:dyDescent="0.25">
      <c r="A79" s="79" t="s">
        <v>103</v>
      </c>
      <c r="B79" s="72" t="s">
        <v>141</v>
      </c>
      <c r="C79" s="73">
        <v>26894.53</v>
      </c>
      <c r="D79" s="72" t="s">
        <v>3</v>
      </c>
      <c r="E79" s="73">
        <v>20171.400000000001</v>
      </c>
      <c r="F79" s="6"/>
      <c r="G79" s="6"/>
      <c r="H79" s="6"/>
    </row>
    <row r="80" spans="1:8" s="14" customFormat="1" ht="28.5" outlineLevel="2" x14ac:dyDescent="0.25">
      <c r="A80" s="51">
        <v>13</v>
      </c>
      <c r="B80" s="3" t="s">
        <v>62</v>
      </c>
      <c r="C80" s="38">
        <f>SUM(C81:C82)</f>
        <v>6185.2</v>
      </c>
      <c r="D80" s="13"/>
      <c r="E80" s="13"/>
    </row>
    <row r="81" spans="1:8" s="7" customFormat="1" x14ac:dyDescent="0.25">
      <c r="A81" s="56" t="s">
        <v>48</v>
      </c>
      <c r="B81" s="72" t="s">
        <v>116</v>
      </c>
      <c r="C81" s="73">
        <v>3092.6</v>
      </c>
      <c r="D81" s="72" t="s">
        <v>3</v>
      </c>
      <c r="E81" s="73">
        <v>883.6</v>
      </c>
      <c r="F81" s="6"/>
      <c r="G81" s="6"/>
      <c r="H81" s="6"/>
    </row>
    <row r="82" spans="1:8" s="7" customFormat="1" x14ac:dyDescent="0.25">
      <c r="A82" s="56" t="s">
        <v>66</v>
      </c>
      <c r="B82" s="72" t="s">
        <v>118</v>
      </c>
      <c r="C82" s="73">
        <v>3092.6</v>
      </c>
      <c r="D82" s="72" t="s">
        <v>3</v>
      </c>
      <c r="E82" s="73">
        <v>883.6</v>
      </c>
      <c r="F82" s="6"/>
      <c r="G82" s="6"/>
      <c r="H82" s="6"/>
    </row>
    <row r="83" spans="1:8" s="14" customFormat="1" ht="57" outlineLevel="2" x14ac:dyDescent="0.25">
      <c r="A83" s="51">
        <v>14</v>
      </c>
      <c r="B83" s="3" t="s">
        <v>63</v>
      </c>
      <c r="C83" s="38">
        <f>SUM(C84:C91)</f>
        <v>369446.01</v>
      </c>
      <c r="D83" s="13"/>
      <c r="E83" s="13"/>
    </row>
    <row r="84" spans="1:8" s="7" customFormat="1" x14ac:dyDescent="0.25">
      <c r="A84" s="56" t="s">
        <v>49</v>
      </c>
      <c r="B84" s="72" t="s">
        <v>119</v>
      </c>
      <c r="C84" s="73">
        <v>13173.26</v>
      </c>
      <c r="D84" s="72" t="s">
        <v>89</v>
      </c>
      <c r="E84" s="73">
        <v>1.2</v>
      </c>
      <c r="F84" s="6"/>
      <c r="G84" s="6"/>
      <c r="H84" s="6"/>
    </row>
    <row r="85" spans="1:8" s="7" customFormat="1" x14ac:dyDescent="0.25">
      <c r="A85" s="56" t="s">
        <v>50</v>
      </c>
      <c r="B85" s="72" t="s">
        <v>122</v>
      </c>
      <c r="C85" s="73">
        <v>3126</v>
      </c>
      <c r="D85" s="72" t="s">
        <v>80</v>
      </c>
      <c r="E85" s="73">
        <v>1</v>
      </c>
      <c r="F85" s="6"/>
      <c r="G85" s="6"/>
      <c r="H85" s="6"/>
    </row>
    <row r="86" spans="1:8" s="7" customFormat="1" x14ac:dyDescent="0.25">
      <c r="A86" s="56" t="s">
        <v>95</v>
      </c>
      <c r="B86" s="72" t="s">
        <v>129</v>
      </c>
      <c r="C86" s="73">
        <v>336.86</v>
      </c>
      <c r="D86" s="72" t="s">
        <v>3</v>
      </c>
      <c r="E86" s="73">
        <v>20171.400000000001</v>
      </c>
      <c r="F86" s="6"/>
      <c r="G86" s="6"/>
      <c r="H86" s="6"/>
    </row>
    <row r="87" spans="1:8" s="7" customFormat="1" x14ac:dyDescent="0.25">
      <c r="A87" s="56" t="s">
        <v>96</v>
      </c>
      <c r="B87" s="72" t="s">
        <v>130</v>
      </c>
      <c r="C87" s="73">
        <v>336.86</v>
      </c>
      <c r="D87" s="72" t="s">
        <v>3</v>
      </c>
      <c r="E87" s="73">
        <v>20171.400000000001</v>
      </c>
      <c r="F87" s="6"/>
      <c r="G87" s="6"/>
      <c r="H87" s="6"/>
    </row>
    <row r="88" spans="1:8" s="7" customFormat="1" x14ac:dyDescent="0.25">
      <c r="A88" s="56" t="s">
        <v>97</v>
      </c>
      <c r="B88" s="72" t="s">
        <v>148</v>
      </c>
      <c r="C88" s="73">
        <v>70767.3</v>
      </c>
      <c r="D88" s="72" t="s">
        <v>3</v>
      </c>
      <c r="E88" s="73">
        <v>20171.400000000001</v>
      </c>
      <c r="F88" s="6"/>
      <c r="G88" s="6"/>
      <c r="H88" s="6"/>
    </row>
    <row r="89" spans="1:8" s="7" customFormat="1" x14ac:dyDescent="0.25">
      <c r="A89" s="56" t="s">
        <v>104</v>
      </c>
      <c r="B89" s="72" t="s">
        <v>149</v>
      </c>
      <c r="C89" s="73">
        <v>76818.720000000001</v>
      </c>
      <c r="D89" s="72" t="s">
        <v>3</v>
      </c>
      <c r="E89" s="73">
        <v>20171.400000000001</v>
      </c>
      <c r="F89" s="6"/>
      <c r="G89" s="6"/>
      <c r="H89" s="6"/>
    </row>
    <row r="90" spans="1:8" s="7" customFormat="1" x14ac:dyDescent="0.25">
      <c r="A90" s="56" t="s">
        <v>105</v>
      </c>
      <c r="B90" s="72" t="s">
        <v>159</v>
      </c>
      <c r="C90" s="73">
        <v>12359.19</v>
      </c>
      <c r="D90" s="72" t="s">
        <v>80</v>
      </c>
      <c r="E90" s="73">
        <v>3</v>
      </c>
      <c r="F90" s="6"/>
      <c r="G90" s="6"/>
      <c r="H90" s="6"/>
    </row>
    <row r="91" spans="1:8" s="7" customFormat="1" x14ac:dyDescent="0.25">
      <c r="A91" s="56" t="s">
        <v>106</v>
      </c>
      <c r="B91" s="72" t="s">
        <v>171</v>
      </c>
      <c r="C91" s="73">
        <v>192527.82</v>
      </c>
      <c r="D91" s="72" t="s">
        <v>152</v>
      </c>
      <c r="E91" s="73">
        <v>18</v>
      </c>
      <c r="F91" s="6"/>
      <c r="G91" s="6"/>
      <c r="H91" s="6"/>
    </row>
    <row r="92" spans="1:8" s="14" customFormat="1" outlineLevel="2" x14ac:dyDescent="0.25">
      <c r="A92" s="57">
        <v>15</v>
      </c>
      <c r="B92" s="16" t="s">
        <v>64</v>
      </c>
      <c r="C92" s="39">
        <f>SUM(C93:C97)</f>
        <v>116240.75</v>
      </c>
      <c r="D92" s="29"/>
      <c r="E92" s="17"/>
    </row>
    <row r="93" spans="1:8" s="14" customFormat="1" ht="21" customHeight="1" outlineLevel="2" x14ac:dyDescent="0.25">
      <c r="A93" s="52" t="s">
        <v>51</v>
      </c>
      <c r="B93" s="72" t="s">
        <v>123</v>
      </c>
      <c r="C93" s="73">
        <v>33025.75</v>
      </c>
      <c r="D93" s="72" t="s">
        <v>124</v>
      </c>
      <c r="E93" s="73">
        <v>1</v>
      </c>
    </row>
    <row r="94" spans="1:8" s="14" customFormat="1" ht="15.75" customHeight="1" outlineLevel="2" x14ac:dyDescent="0.25">
      <c r="A94" s="52" t="s">
        <v>166</v>
      </c>
      <c r="B94" s="72" t="s">
        <v>123</v>
      </c>
      <c r="C94" s="73">
        <v>77935</v>
      </c>
      <c r="D94" s="72" t="s">
        <v>124</v>
      </c>
      <c r="E94" s="73">
        <v>1</v>
      </c>
    </row>
    <row r="95" spans="1:8" s="14" customFormat="1" ht="15.75" customHeight="1" outlineLevel="2" x14ac:dyDescent="0.25">
      <c r="A95" s="52" t="s">
        <v>167</v>
      </c>
      <c r="B95" s="72" t="s">
        <v>143</v>
      </c>
      <c r="C95" s="73">
        <v>2400</v>
      </c>
      <c r="D95" s="72" t="s">
        <v>144</v>
      </c>
      <c r="E95" s="73">
        <v>6</v>
      </c>
    </row>
    <row r="96" spans="1:8" s="14" customFormat="1" ht="15.75" customHeight="1" outlineLevel="2" x14ac:dyDescent="0.25">
      <c r="A96" s="52" t="s">
        <v>168</v>
      </c>
      <c r="B96" s="72" t="s">
        <v>145</v>
      </c>
      <c r="C96" s="73">
        <v>2880</v>
      </c>
      <c r="D96" s="72" t="s">
        <v>144</v>
      </c>
      <c r="E96" s="73">
        <v>6</v>
      </c>
    </row>
    <row r="97" spans="1:6" s="14" customFormat="1" ht="15.75" customHeight="1" outlineLevel="2" x14ac:dyDescent="0.25">
      <c r="A97" s="52" t="s">
        <v>169</v>
      </c>
      <c r="B97" s="85"/>
      <c r="C97" s="86"/>
      <c r="D97" s="87"/>
      <c r="E97" s="88"/>
    </row>
    <row r="98" spans="1:6" s="14" customFormat="1" outlineLevel="2" x14ac:dyDescent="0.25">
      <c r="A98" s="89">
        <v>16</v>
      </c>
      <c r="B98" s="59" t="s">
        <v>11</v>
      </c>
      <c r="C98" s="90">
        <f>C25+C28+C31+C32+C41+C71+C72+C73+C74+C76+C77+C80+C83+C92</f>
        <v>1354598.97</v>
      </c>
      <c r="D98" s="60"/>
      <c r="E98" s="60"/>
      <c r="F98" s="18"/>
    </row>
    <row r="99" spans="1:6" s="55" customFormat="1" outlineLevel="2" x14ac:dyDescent="0.25">
      <c r="A99" s="57" t="s">
        <v>65</v>
      </c>
      <c r="B99" s="53" t="s">
        <v>12</v>
      </c>
      <c r="C99" s="91">
        <f>C98*1.2</f>
        <v>1625518.764</v>
      </c>
      <c r="D99" s="54" t="s">
        <v>2</v>
      </c>
      <c r="E99" s="54"/>
    </row>
    <row r="100" spans="1:6" s="14" customFormat="1" outlineLevel="2" x14ac:dyDescent="0.25">
      <c r="A100" s="48"/>
      <c r="B100" s="19"/>
      <c r="C100" s="40"/>
      <c r="D100" s="20"/>
      <c r="E100" s="20"/>
    </row>
    <row r="101" spans="1:6" x14ac:dyDescent="0.25">
      <c r="B101" s="1"/>
      <c r="C101" s="41"/>
      <c r="D101" s="30"/>
      <c r="E101" s="30"/>
    </row>
    <row r="102" spans="1:6" x14ac:dyDescent="0.25">
      <c r="B102" s="1"/>
      <c r="C102" s="30"/>
      <c r="D102" s="30"/>
      <c r="E102" s="30"/>
    </row>
    <row r="103" spans="1:6" s="14" customFormat="1" outlineLevel="2" x14ac:dyDescent="0.25">
      <c r="A103" s="48"/>
    </row>
    <row r="104" spans="1:6" x14ac:dyDescent="0.25">
      <c r="B104" s="1"/>
      <c r="C104" s="1"/>
      <c r="D104" s="1"/>
      <c r="E104" s="1"/>
      <c r="F104" s="5"/>
    </row>
    <row r="105" spans="1:6" ht="16.5" customHeight="1" x14ac:dyDescent="0.25">
      <c r="B105" s="1"/>
      <c r="C105" s="1"/>
      <c r="D105" s="1"/>
      <c r="E105" s="1"/>
    </row>
    <row r="106" spans="1:6" x14ac:dyDescent="0.25">
      <c r="B106" s="21"/>
      <c r="C106" s="42"/>
      <c r="D106" s="22"/>
      <c r="E106" s="22"/>
    </row>
    <row r="107" spans="1:6" x14ac:dyDescent="0.25">
      <c r="B107" s="21"/>
      <c r="C107" s="42"/>
      <c r="D107" s="31"/>
      <c r="E107" s="22"/>
    </row>
  </sheetData>
  <mergeCells count="22">
    <mergeCell ref="A3:E3"/>
    <mergeCell ref="A4:E4"/>
    <mergeCell ref="A5:E5"/>
    <mergeCell ref="A8:E8"/>
    <mergeCell ref="B9:C9"/>
    <mergeCell ref="D9:E9"/>
    <mergeCell ref="D10:E10"/>
    <mergeCell ref="D11:E11"/>
    <mergeCell ref="D12:E12"/>
    <mergeCell ref="D13:E13"/>
    <mergeCell ref="B14:C14"/>
    <mergeCell ref="D14:E14"/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</mergeCells>
  <pageMargins left="0.55118110236220474" right="0.23622047244094491" top="0.43307086614173229" bottom="0.23622047244094491" header="0.31496062992125984" footer="0.31496062992125984"/>
  <pageSetup paperSize="9" scale="79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2025-03-31T06:10:44Z</dcterms:modified>
</cp:coreProperties>
</file>