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0" r:id="rId1"/>
  </sheets>
  <definedNames>
    <definedName name="_xlnm.Print_Area" localSheetId="0">'2024'!$A$1:$E$119</definedName>
  </definedNames>
  <calcPr calcId="144525"/>
</workbook>
</file>

<file path=xl/calcChain.xml><?xml version="1.0" encoding="utf-8"?>
<calcChain xmlns="http://schemas.openxmlformats.org/spreadsheetml/2006/main">
  <c r="C41" i="10" l="1"/>
  <c r="D17" i="10" l="1"/>
  <c r="C117" i="10" l="1"/>
  <c r="C98" i="10" l="1"/>
  <c r="C105" i="10"/>
  <c r="C116" i="10"/>
  <c r="D14" i="10"/>
  <c r="D10" i="10"/>
  <c r="D18" i="10" l="1"/>
  <c r="C25" i="10" l="1"/>
  <c r="C28" i="10" l="1"/>
  <c r="C32" i="10" l="1"/>
  <c r="C102" i="10" l="1"/>
  <c r="C107" i="10" l="1"/>
  <c r="C118" i="10" s="1"/>
  <c r="C119" i="10" l="1"/>
  <c r="D19" i="10" s="1"/>
  <c r="D20" i="10" l="1"/>
  <c r="D21" i="10"/>
</calcChain>
</file>

<file path=xl/sharedStrings.xml><?xml version="1.0" encoding="utf-8"?>
<sst xmlns="http://schemas.openxmlformats.org/spreadsheetml/2006/main" count="280" uniqueCount="215">
  <si>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</si>
  <si>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</si>
  <si>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</si>
  <si>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</si>
  <si>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</si>
  <si>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</si>
  <si>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</si>
  <si>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</si>
  <si>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</si>
  <si>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</si>
  <si>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</si>
  <si>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</si>
  <si>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</si>
  <si>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</si>
  <si>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</si>
  <si>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</si>
  <si>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</si>
  <si>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</si>
  <si>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</si>
  <si>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</si>
  <si>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</si>
  <si>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</si>
  <si>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</si>
  <si>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</si>
  <si>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</si>
  <si>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</si>
  <si>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</si>
  <si>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</si>
  <si>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</si>
  <si>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</si>
  <si>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</si>
  <si>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</si>
  <si>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</si>
  <si>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</si>
  <si>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</si>
  <si>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</si>
  <si>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</si>
  <si>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</si>
  <si>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</si>
  <si>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</si>
  <si>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</si>
  <si>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</si>
  <si>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</si>
  <si>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</si>
  <si>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</si>
  <si>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</si>
  <si>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</si>
  <si>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</si>
  <si>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</si>
  <si>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</si>
  <si>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</si>
  <si>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</si>
  <si>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</si>
  <si>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</si>
  <si>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</si>
  <si>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</si>
  <si>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</si>
  <si>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</si>
  <si>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</si>
  <si>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</si>
  <si>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</si>
  <si>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</si>
  <si>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</si>
  <si>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</si>
  <si>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</si>
  <si>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</si>
  <si>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</si>
  <si>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</si>
  <si>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г. Чита ул. Баргузинская , д.  30</t>
  </si>
  <si>
    <t>подъезд</t>
  </si>
  <si>
    <t>шт.</t>
  </si>
  <si>
    <t>дом</t>
  </si>
  <si>
    <t>м</t>
  </si>
  <si>
    <t>шт</t>
  </si>
  <si>
    <t>стояк</t>
  </si>
  <si>
    <t>1 стояк</t>
  </si>
  <si>
    <t>узел</t>
  </si>
  <si>
    <t>Осмотр подвала</t>
  </si>
  <si>
    <t>Отключение отопления</t>
  </si>
  <si>
    <t>Очистка канализационной сети</t>
  </si>
  <si>
    <t>Регулировка теплоносителя</t>
  </si>
  <si>
    <t>замер</t>
  </si>
  <si>
    <t>Расходы по снятию показаний с ИПУ по электроэнергии</t>
  </si>
  <si>
    <t>кол-во показаний</t>
  </si>
  <si>
    <t>Участок</t>
  </si>
  <si>
    <t>Исполнение заявок не связанных с ремонтом</t>
  </si>
  <si>
    <t>Секция</t>
  </si>
  <si>
    <t>подвал</t>
  </si>
  <si>
    <t>Осмотр сантехнического оборудования</t>
  </si>
  <si>
    <t>Перезапуск (удаление воздуха) стояков отопления</t>
  </si>
  <si>
    <t>м3</t>
  </si>
  <si>
    <t>1 дом</t>
  </si>
  <si>
    <t>1.2</t>
  </si>
  <si>
    <t>4.5</t>
  </si>
  <si>
    <t>4.6</t>
  </si>
  <si>
    <t>4.7</t>
  </si>
  <si>
    <t>4.8</t>
  </si>
  <si>
    <t>за период: 01.01.2024-31.12.2024</t>
  </si>
  <si>
    <t>Площадь</t>
  </si>
  <si>
    <t>Переходящие остатки денежных средств  на  01.01.2024</t>
  </si>
  <si>
    <t>Переходящие остатки денежных средств на 31.12.2024</t>
  </si>
  <si>
    <t>Дебиторская задолженность  за 2024г.</t>
  </si>
  <si>
    <t>Остатки денежных средств  за 2024г.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</si>
  <si>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</si>
  <si>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</si>
  <si>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</si>
  <si>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</si>
  <si>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</si>
  <si>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</si>
  <si>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</si>
  <si>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</si>
  <si>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</si>
  <si>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</si>
  <si>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</si>
  <si>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</si>
  <si>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</si>
  <si>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</si>
  <si>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</si>
  <si>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</si>
  <si>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</si>
  <si>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</si>
  <si>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</si>
  <si>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</si>
  <si>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</si>
  <si>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</si>
  <si>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</si>
  <si>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</si>
  <si>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</si>
  <si>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</si>
  <si>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</si>
  <si>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</si>
  <si>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</si>
  <si>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</si>
  <si>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</si>
  <si>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</si>
  <si>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</si>
  <si>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9.1</t>
  </si>
  <si>
    <t>9.2</t>
  </si>
  <si>
    <t>11.2</t>
  </si>
  <si>
    <t>13.3</t>
  </si>
  <si>
    <t>13.4</t>
  </si>
  <si>
    <t>13.5</t>
  </si>
  <si>
    <t>13.6</t>
  </si>
  <si>
    <t>13.7</t>
  </si>
  <si>
    <t>13.8</t>
  </si>
  <si>
    <t>14</t>
  </si>
  <si>
    <t>15</t>
  </si>
  <si>
    <t>16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</si>
  <si>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</si>
  <si>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</si>
  <si>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мелких конструктивных элементов</t>
  </si>
  <si>
    <t>Завоз песка с предварительной частичной очисткой</t>
  </si>
  <si>
    <t>Замена водного крана д 20-25 мм</t>
  </si>
  <si>
    <t>Замена запорного крана Баргузинская д 30</t>
  </si>
  <si>
    <t>Замена калачей на кожухотрубном водонагревателе (сварка)д 80</t>
  </si>
  <si>
    <t>Замена кранов д 15-32 мм пп</t>
  </si>
  <si>
    <t>Замена лампы накаливания</t>
  </si>
  <si>
    <t>Замена светильника с датчиком движения</t>
  </si>
  <si>
    <t>Замена шарового металического крана д 15-32мм</t>
  </si>
  <si>
    <t>Замер температуры воздуха в квартире (подвале)</t>
  </si>
  <si>
    <t>Крепление мелких конструктивных элементов</t>
  </si>
  <si>
    <t>Мелкий ремонт тамбурной двери (подгонка)</t>
  </si>
  <si>
    <t>Монтаж сничек с использ сварки</t>
  </si>
  <si>
    <t>Навеска замка (краб)</t>
  </si>
  <si>
    <t>Навеска замка (навеской)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</si>
  <si>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</si>
  <si>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</si>
  <si>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Окраска панелей Баргузинская д30 п 1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</si>
  <si>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</si>
  <si>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</si>
  <si>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</si>
  <si>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</si>
  <si>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</si>
  <si>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</si>
  <si>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Очистка фановых труб от наледи и изморози</t>
  </si>
  <si>
    <t>Прочистка стояка водоснабжения ХВС и ГВС 32 (включая врезку)</t>
  </si>
  <si>
    <t>Регулировка доводчика</t>
  </si>
  <si>
    <t>Ремонт ВВП Баргузинская д 30</t>
  </si>
  <si>
    <t>Ремонт желоба на крыше Баогузинская д 30 кв 77</t>
  </si>
  <si>
    <t>Ремонт короба в подъезде  баргузинская д 30</t>
  </si>
  <si>
    <t>Ремонт кровли Баргузинская д 30</t>
  </si>
  <si>
    <t>Ремонт участка ГВС Баргузинская, д.30, Экватор</t>
  </si>
  <si>
    <t>Ремонт участка ХВС Баргузинская дщ 30</t>
  </si>
  <si>
    <t>Сварочные работы (без стоимости материала)</t>
  </si>
  <si>
    <t>Смена вентиля ХВС ГВС РРR д20</t>
  </si>
  <si>
    <t>Смена труб ХВС ГВС д 20-25 армированная</t>
  </si>
  <si>
    <t>Смена труб ХВС ГВС д 32 армированная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</si>
  <si>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</si>
  <si>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</si>
  <si>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</si>
  <si>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</si>
  <si>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</si>
  <si>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</si>
  <si>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</si>
  <si>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</si>
  <si>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пружины на тамбурную дверь</t>
  </si>
  <si>
    <t>Установка сничек на металическую дверь с использованием эл. сварки</t>
  </si>
  <si>
    <t>Установка шарниров на тамбурную дверь</t>
  </si>
  <si>
    <t>Устранение свищей в трубах хомутами до  57 мм</t>
  </si>
  <si>
    <t>Устранение течи ВВП, установка манометров баргузинская д 30</t>
  </si>
  <si>
    <t>Устранение течи труб ВГП отопление</t>
  </si>
  <si>
    <t>Утепление продуха подвала (пеноплекс)</t>
  </si>
  <si>
    <t>Формовочная обрезка дерева с использованием автовышки</t>
  </si>
  <si>
    <t>Хол.вода потр.при сод.общ.имущ.МКД, 3,4 кв.2024,1-5 эт.,К=0,8</t>
  </si>
  <si>
    <t>Хол.вода потр.при сод.общ.имущ.МКД,1,2 кв.2024 г,1-5 эт,К=0,8</t>
  </si>
  <si>
    <t>Частичная замена стояка ГВС Баргузинская д 30</t>
  </si>
  <si>
    <t>Частичная замена участка трубы КНС д 50</t>
  </si>
  <si>
    <t>Чистка ВВП д 80мм</t>
  </si>
  <si>
    <t>Чистка вентиляции</t>
  </si>
  <si>
    <t>Чистка стояка, установка заглушки КНС Баргузинская д 30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</si>
  <si>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</si>
  <si>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</si>
  <si>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</si>
  <si>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Остекленение оконных рам в местах общего пользования</t>
  </si>
  <si>
    <t>Откраска ТУ , уборка мусора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</si>
</sst>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1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34" fillId="0" borderId="2" xfId="0" applyNumberFormat="1" applyFont="1" applyFill="1" applyBorder="1"/>
    <xf numFmtId="165" fontId="34" fillId="0" borderId="2" xfId="0" applyNumberFormat="1" applyFont="1" applyFill="1" applyBorder="1"/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9" fontId="34" fillId="0" borderId="2" xfId="0" applyNumberFormat="1" applyFont="1" applyBorder="1" applyAlignment="1">
      <alignment horizontal="center" vertical="center"/>
    </xf>
    <xf numFmtId="0" fontId="35" fillId="4" borderId="2" xfId="62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2" xfId="5" applyNumberFormat="1" applyFont="1" applyFill="1" applyBorder="1" applyAlignment="1">
      <alignment horizontal="right" vertical="center"/>
    </xf>
    <xf numFmtId="4" fontId="34" fillId="5" borderId="0" xfId="5" applyNumberFormat="1" applyFont="1" applyFill="1" applyAlignment="1">
      <alignment horizontal="center" vertical="center" wrapText="1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27"/>
  <sheetViews>
    <sheetView tabSelected="1" zoomScaleNormal="100" workbookViewId="0">
      <selection activeCell="D13" sqref="D13:E13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10.57031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114" t="s">
        <v>4</v>
      </c>
      <c r="B3" s="114"/>
      <c r="C3" s="114"/>
      <c r="D3" s="114"/>
      <c r="E3" s="114"/>
    </row>
    <row r="4" spans="1:7" ht="15" customHeight="1" x14ac:dyDescent="0.25">
      <c r="A4" s="114" t="s">
        <v>68</v>
      </c>
      <c r="B4" s="114"/>
      <c r="C4" s="114"/>
      <c r="D4" s="114"/>
      <c r="E4" s="114"/>
    </row>
    <row r="5" spans="1:7" ht="17.25" customHeight="1" x14ac:dyDescent="0.25">
      <c r="A5" s="115" t="s">
        <v>97</v>
      </c>
      <c r="B5" s="115"/>
      <c r="C5" s="115"/>
      <c r="D5" s="115"/>
      <c r="E5" s="115"/>
    </row>
    <row r="6" spans="1:7" ht="17.25" customHeight="1" x14ac:dyDescent="0.25">
      <c r="A6" s="83"/>
      <c r="B6" s="83"/>
      <c r="C6" s="83"/>
      <c r="D6" s="83"/>
      <c r="E6" s="83"/>
    </row>
    <row r="7" spans="1:7" x14ac:dyDescent="0.25">
      <c r="B7" s="84" t="s">
        <v>98</v>
      </c>
      <c r="C7" s="92">
        <v>4726.8999999999996</v>
      </c>
      <c r="D7" s="85" t="s">
        <v>3</v>
      </c>
    </row>
    <row r="8" spans="1:7" ht="39" customHeight="1" x14ac:dyDescent="0.25">
      <c r="A8" s="116" t="s">
        <v>5</v>
      </c>
      <c r="B8" s="117"/>
      <c r="C8" s="117"/>
      <c r="D8" s="117"/>
      <c r="E8" s="118"/>
    </row>
    <row r="9" spans="1:7" x14ac:dyDescent="0.25">
      <c r="A9" s="88">
        <v>1</v>
      </c>
      <c r="B9" s="119" t="s">
        <v>99</v>
      </c>
      <c r="C9" s="120"/>
      <c r="D9" s="97">
        <v>-69518.306424268754</v>
      </c>
      <c r="E9" s="98"/>
      <c r="F9" s="60"/>
    </row>
    <row r="10" spans="1:7" ht="30" x14ac:dyDescent="0.25">
      <c r="A10" s="49">
        <v>2</v>
      </c>
      <c r="B10" s="82" t="s">
        <v>6</v>
      </c>
      <c r="C10" s="35"/>
      <c r="D10" s="110">
        <f>D11+D12+D13</f>
        <v>1782297.36</v>
      </c>
      <c r="E10" s="110"/>
      <c r="F10" s="71"/>
      <c r="G10" s="71"/>
    </row>
    <row r="11" spans="1:7" x14ac:dyDescent="0.25">
      <c r="A11" s="50" t="s">
        <v>14</v>
      </c>
      <c r="B11" s="28" t="s">
        <v>15</v>
      </c>
      <c r="C11" s="36"/>
      <c r="D11" s="104">
        <v>1408858.56</v>
      </c>
      <c r="E11" s="105"/>
    </row>
    <row r="12" spans="1:7" x14ac:dyDescent="0.25">
      <c r="A12" s="50" t="s">
        <v>16</v>
      </c>
      <c r="B12" s="28" t="s">
        <v>13</v>
      </c>
      <c r="C12" s="36"/>
      <c r="D12" s="104">
        <v>354816.24</v>
      </c>
      <c r="E12" s="105"/>
    </row>
    <row r="13" spans="1:7" x14ac:dyDescent="0.25">
      <c r="A13" s="50" t="s">
        <v>17</v>
      </c>
      <c r="B13" s="28" t="s">
        <v>7</v>
      </c>
      <c r="C13" s="36"/>
      <c r="D13" s="104">
        <v>18622.560000000001</v>
      </c>
      <c r="E13" s="105"/>
    </row>
    <row r="14" spans="1:7" ht="30.75" customHeight="1" x14ac:dyDescent="0.25">
      <c r="A14" s="49">
        <v>3</v>
      </c>
      <c r="B14" s="111" t="s">
        <v>22</v>
      </c>
      <c r="C14" s="111"/>
      <c r="D14" s="112">
        <f>D15+D16+D17</f>
        <v>1505446.27</v>
      </c>
      <c r="E14" s="113"/>
    </row>
    <row r="15" spans="1:7" x14ac:dyDescent="0.25">
      <c r="A15" s="50" t="s">
        <v>18</v>
      </c>
      <c r="B15" s="28" t="s">
        <v>15</v>
      </c>
      <c r="C15" s="36"/>
      <c r="D15" s="104">
        <v>1325195.67</v>
      </c>
      <c r="E15" s="105"/>
    </row>
    <row r="16" spans="1:7" x14ac:dyDescent="0.25">
      <c r="A16" s="50" t="s">
        <v>19</v>
      </c>
      <c r="B16" s="28" t="s">
        <v>13</v>
      </c>
      <c r="C16" s="36"/>
      <c r="D16" s="104">
        <v>161628.04</v>
      </c>
      <c r="E16" s="105"/>
    </row>
    <row r="17" spans="1:8" x14ac:dyDescent="0.25">
      <c r="A17" s="50" t="s">
        <v>20</v>
      </c>
      <c r="B17" s="28" t="s">
        <v>7</v>
      </c>
      <c r="C17" s="36"/>
      <c r="D17" s="104">
        <f>D13</f>
        <v>18622.560000000001</v>
      </c>
      <c r="E17" s="105"/>
    </row>
    <row r="18" spans="1:8" x14ac:dyDescent="0.25">
      <c r="A18" s="50">
        <v>4</v>
      </c>
      <c r="B18" s="28" t="s">
        <v>101</v>
      </c>
      <c r="C18" s="36"/>
      <c r="D18" s="95">
        <f>D10-D14</f>
        <v>276851.09000000008</v>
      </c>
      <c r="E18" s="96"/>
    </row>
    <row r="19" spans="1:8" ht="30" customHeight="1" x14ac:dyDescent="0.25">
      <c r="A19" s="49">
        <v>5</v>
      </c>
      <c r="B19" s="106" t="s">
        <v>23</v>
      </c>
      <c r="C19" s="107"/>
      <c r="D19" s="108">
        <f>C119</f>
        <v>1987123.1279999996</v>
      </c>
      <c r="E19" s="109"/>
    </row>
    <row r="20" spans="1:8" x14ac:dyDescent="0.25">
      <c r="A20" s="50">
        <v>6</v>
      </c>
      <c r="B20" s="28" t="s">
        <v>102</v>
      </c>
      <c r="C20" s="36"/>
      <c r="D20" s="95">
        <f>D10-D19</f>
        <v>-204825.76799999946</v>
      </c>
      <c r="E20" s="96"/>
    </row>
    <row r="21" spans="1:8" x14ac:dyDescent="0.25">
      <c r="A21" s="88">
        <v>7</v>
      </c>
      <c r="B21" s="89" t="s">
        <v>100</v>
      </c>
      <c r="C21" s="90"/>
      <c r="D21" s="97">
        <f>D9+D10-D19</f>
        <v>-274344.07442426821</v>
      </c>
      <c r="E21" s="98"/>
    </row>
    <row r="22" spans="1:8" x14ac:dyDescent="0.25">
      <c r="A22" s="50"/>
      <c r="B22" s="27"/>
      <c r="C22" s="37"/>
      <c r="D22" s="99"/>
      <c r="E22" s="100"/>
    </row>
    <row r="23" spans="1:8" ht="21.75" customHeight="1" x14ac:dyDescent="0.25">
      <c r="A23" s="101" t="s">
        <v>8</v>
      </c>
      <c r="B23" s="102"/>
      <c r="C23" s="102"/>
      <c r="D23" s="102"/>
      <c r="E23" s="103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44</v>
      </c>
      <c r="C25" s="39">
        <f>SUM(C26:C27)</f>
        <v>307267.41000000003</v>
      </c>
      <c r="D25" s="4"/>
      <c r="E25" s="4"/>
      <c r="F25" s="5"/>
    </row>
    <row r="26" spans="1:8" s="9" customFormat="1" x14ac:dyDescent="0.25">
      <c r="A26" s="86" t="s">
        <v>24</v>
      </c>
      <c r="B26" s="78" t="s">
        <v>193</v>
      </c>
      <c r="C26" s="79">
        <v>141807</v>
      </c>
      <c r="D26" s="78" t="s">
        <v>3</v>
      </c>
      <c r="E26" s="79">
        <v>28361.4</v>
      </c>
      <c r="F26" s="75"/>
      <c r="G26" s="8"/>
      <c r="H26" s="8"/>
    </row>
    <row r="27" spans="1:8" s="9" customFormat="1" x14ac:dyDescent="0.25">
      <c r="A27" s="86" t="s">
        <v>92</v>
      </c>
      <c r="B27" s="78" t="s">
        <v>194</v>
      </c>
      <c r="C27" s="79">
        <v>165460.41</v>
      </c>
      <c r="D27" s="78" t="s">
        <v>3</v>
      </c>
      <c r="E27" s="79">
        <v>28361.4</v>
      </c>
      <c r="F27" s="75"/>
      <c r="G27" s="8"/>
      <c r="H27" s="8"/>
    </row>
    <row r="28" spans="1:8" s="10" customFormat="1" ht="28.5" x14ac:dyDescent="0.25">
      <c r="A28" s="52">
        <v>2</v>
      </c>
      <c r="B28" s="3" t="s">
        <v>45</v>
      </c>
      <c r="C28" s="39">
        <f>SUM(C29:C30)</f>
        <v>151262.70000000001</v>
      </c>
      <c r="D28" s="4"/>
      <c r="E28" s="4"/>
    </row>
    <row r="29" spans="1:8" s="9" customFormat="1" x14ac:dyDescent="0.25">
      <c r="A29" s="86" t="s">
        <v>14</v>
      </c>
      <c r="B29" s="78" t="s">
        <v>189</v>
      </c>
      <c r="C29" s="79">
        <v>68541</v>
      </c>
      <c r="D29" s="78" t="s">
        <v>3</v>
      </c>
      <c r="E29" s="79">
        <v>28361.4</v>
      </c>
      <c r="F29" s="8"/>
      <c r="G29" s="8"/>
      <c r="H29" s="8"/>
    </row>
    <row r="30" spans="1:8" s="9" customFormat="1" x14ac:dyDescent="0.25">
      <c r="A30" s="86" t="s">
        <v>16</v>
      </c>
      <c r="B30" s="78" t="s">
        <v>190</v>
      </c>
      <c r="C30" s="79">
        <v>82721.7</v>
      </c>
      <c r="D30" s="78" t="s">
        <v>3</v>
      </c>
      <c r="E30" s="79">
        <v>28361.4</v>
      </c>
      <c r="F30" s="8"/>
      <c r="G30" s="8"/>
      <c r="H30" s="8"/>
    </row>
    <row r="31" spans="1:8" s="10" customFormat="1" x14ac:dyDescent="0.25">
      <c r="A31" s="52">
        <v>3</v>
      </c>
      <c r="B31" s="3" t="s">
        <v>46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47</v>
      </c>
      <c r="C32" s="39">
        <f>SUM(C33:C40)</f>
        <v>45616.5</v>
      </c>
      <c r="D32" s="4"/>
      <c r="E32" s="4"/>
    </row>
    <row r="33" spans="1:8" s="9" customFormat="1" x14ac:dyDescent="0.25">
      <c r="A33" s="86" t="s">
        <v>25</v>
      </c>
      <c r="B33" s="78" t="s">
        <v>148</v>
      </c>
      <c r="C33" s="79">
        <v>4254.21</v>
      </c>
      <c r="D33" s="78" t="s">
        <v>3</v>
      </c>
      <c r="E33" s="79">
        <v>28361.4</v>
      </c>
      <c r="F33" s="8"/>
      <c r="G33" s="8"/>
      <c r="H33" s="8"/>
    </row>
    <row r="34" spans="1:8" s="9" customFormat="1" x14ac:dyDescent="0.25">
      <c r="A34" s="86" t="s">
        <v>26</v>
      </c>
      <c r="B34" s="78" t="s">
        <v>149</v>
      </c>
      <c r="C34" s="79">
        <v>3545.18</v>
      </c>
      <c r="D34" s="78" t="s">
        <v>3</v>
      </c>
      <c r="E34" s="79">
        <v>28361.4</v>
      </c>
      <c r="F34" s="8"/>
      <c r="G34" s="8"/>
      <c r="H34" s="8"/>
    </row>
    <row r="35" spans="1:8" s="9" customFormat="1" x14ac:dyDescent="0.25">
      <c r="A35" s="86" t="s">
        <v>27</v>
      </c>
      <c r="B35" s="78" t="s">
        <v>171</v>
      </c>
      <c r="C35" s="79">
        <v>1891.71</v>
      </c>
      <c r="D35" s="78" t="s">
        <v>3</v>
      </c>
      <c r="E35" s="79">
        <v>28361.4</v>
      </c>
      <c r="F35" s="8"/>
      <c r="G35" s="8"/>
      <c r="H35" s="8"/>
    </row>
    <row r="36" spans="1:8" s="9" customFormat="1" x14ac:dyDescent="0.25">
      <c r="A36" s="86" t="s">
        <v>28</v>
      </c>
      <c r="B36" s="78" t="s">
        <v>172</v>
      </c>
      <c r="C36" s="79">
        <v>2127.11</v>
      </c>
      <c r="D36" s="78" t="s">
        <v>3</v>
      </c>
      <c r="E36" s="79">
        <v>28361.4</v>
      </c>
      <c r="F36" s="8"/>
      <c r="G36" s="8"/>
      <c r="H36" s="8"/>
    </row>
    <row r="37" spans="1:8" s="9" customFormat="1" x14ac:dyDescent="0.25">
      <c r="A37" s="86" t="s">
        <v>93</v>
      </c>
      <c r="B37" s="78" t="s">
        <v>203</v>
      </c>
      <c r="C37" s="79">
        <v>3309.78</v>
      </c>
      <c r="D37" s="78" t="s">
        <v>3</v>
      </c>
      <c r="E37" s="79">
        <v>28361.4</v>
      </c>
      <c r="F37" s="8"/>
      <c r="G37" s="8"/>
      <c r="H37" s="8"/>
    </row>
    <row r="38" spans="1:8" s="9" customFormat="1" x14ac:dyDescent="0.25">
      <c r="A38" s="86" t="s">
        <v>94</v>
      </c>
      <c r="B38" s="78" t="s">
        <v>204</v>
      </c>
      <c r="C38" s="79">
        <v>3071.54</v>
      </c>
      <c r="D38" s="78" t="s">
        <v>3</v>
      </c>
      <c r="E38" s="79">
        <v>28361.4</v>
      </c>
      <c r="F38" s="8"/>
      <c r="G38" s="8"/>
      <c r="H38" s="8"/>
    </row>
    <row r="39" spans="1:8" s="9" customFormat="1" x14ac:dyDescent="0.25">
      <c r="A39" s="86" t="s">
        <v>95</v>
      </c>
      <c r="B39" s="78" t="s">
        <v>211</v>
      </c>
      <c r="C39" s="79">
        <v>13236.27</v>
      </c>
      <c r="D39" s="78" t="s">
        <v>3</v>
      </c>
      <c r="E39" s="79">
        <v>28361.4</v>
      </c>
      <c r="F39" s="8"/>
      <c r="G39" s="8"/>
      <c r="H39" s="8"/>
    </row>
    <row r="40" spans="1:8" s="9" customFormat="1" x14ac:dyDescent="0.25">
      <c r="A40" s="86" t="s">
        <v>96</v>
      </c>
      <c r="B40" s="78" t="s">
        <v>212</v>
      </c>
      <c r="C40" s="79">
        <v>14180.7</v>
      </c>
      <c r="D40" s="78" t="s">
        <v>3</v>
      </c>
      <c r="E40" s="79">
        <v>28361.4</v>
      </c>
      <c r="F40" s="8"/>
      <c r="G40" s="8"/>
      <c r="H40" s="8"/>
    </row>
    <row r="41" spans="1:8" ht="42.75" outlineLevel="1" x14ac:dyDescent="0.25">
      <c r="A41" s="52">
        <v>5</v>
      </c>
      <c r="B41" s="87" t="s">
        <v>103</v>
      </c>
      <c r="C41" s="41">
        <f>SUM(C42:C93)</f>
        <v>846707.79999999993</v>
      </c>
      <c r="D41" s="11"/>
      <c r="E41" s="11"/>
      <c r="F41" s="5"/>
      <c r="G41" s="5"/>
    </row>
    <row r="42" spans="1:8" outlineLevel="1" x14ac:dyDescent="0.25">
      <c r="A42" s="50" t="s">
        <v>29</v>
      </c>
      <c r="B42" s="78" t="s">
        <v>152</v>
      </c>
      <c r="C42" s="79">
        <v>18481.98</v>
      </c>
      <c r="D42" s="78" t="s">
        <v>74</v>
      </c>
      <c r="E42" s="79">
        <v>6</v>
      </c>
      <c r="F42" s="5"/>
      <c r="G42" s="5"/>
    </row>
    <row r="43" spans="1:8" outlineLevel="1" x14ac:dyDescent="0.25">
      <c r="A43" s="50" t="s">
        <v>30</v>
      </c>
      <c r="B43" s="78" t="s">
        <v>153</v>
      </c>
      <c r="C43" s="79">
        <v>24854.46</v>
      </c>
      <c r="D43" s="78" t="s">
        <v>74</v>
      </c>
      <c r="E43" s="79">
        <v>2</v>
      </c>
      <c r="F43" s="5"/>
      <c r="G43" s="5"/>
    </row>
    <row r="44" spans="1:8" ht="30" customHeight="1" outlineLevel="1" x14ac:dyDescent="0.25">
      <c r="A44" s="50" t="s">
        <v>31</v>
      </c>
      <c r="B44" s="78" t="s">
        <v>154</v>
      </c>
      <c r="C44" s="79">
        <v>122237.36</v>
      </c>
      <c r="D44" s="78" t="s">
        <v>70</v>
      </c>
      <c r="E44" s="79">
        <v>8</v>
      </c>
      <c r="F44" s="5"/>
      <c r="G44" s="5"/>
    </row>
    <row r="45" spans="1:8" outlineLevel="1" x14ac:dyDescent="0.25">
      <c r="A45" s="50" t="s">
        <v>32</v>
      </c>
      <c r="B45" s="78" t="s">
        <v>155</v>
      </c>
      <c r="C45" s="79">
        <v>10299.719999999999</v>
      </c>
      <c r="D45" s="78" t="s">
        <v>70</v>
      </c>
      <c r="E45" s="79">
        <v>3</v>
      </c>
      <c r="F45" s="5"/>
      <c r="G45" s="5"/>
    </row>
    <row r="46" spans="1:8" outlineLevel="1" x14ac:dyDescent="0.25">
      <c r="A46" s="50" t="s">
        <v>33</v>
      </c>
      <c r="B46" s="78" t="s">
        <v>156</v>
      </c>
      <c r="C46" s="79">
        <v>3085.6</v>
      </c>
      <c r="D46" s="78" t="s">
        <v>70</v>
      </c>
      <c r="E46" s="79">
        <v>8</v>
      </c>
      <c r="F46" s="5"/>
      <c r="G46" s="5"/>
    </row>
    <row r="47" spans="1:8" outlineLevel="1" x14ac:dyDescent="0.25">
      <c r="A47" s="50" t="s">
        <v>34</v>
      </c>
      <c r="B47" s="78" t="s">
        <v>157</v>
      </c>
      <c r="C47" s="79">
        <v>2713.63</v>
      </c>
      <c r="D47" s="78" t="s">
        <v>70</v>
      </c>
      <c r="E47" s="79">
        <v>1</v>
      </c>
      <c r="F47" s="5"/>
      <c r="G47" s="5"/>
    </row>
    <row r="48" spans="1:8" outlineLevel="1" x14ac:dyDescent="0.25">
      <c r="A48" s="50" t="s">
        <v>35</v>
      </c>
      <c r="B48" s="78" t="s">
        <v>158</v>
      </c>
      <c r="C48" s="79">
        <v>3194.07</v>
      </c>
      <c r="D48" s="78" t="s">
        <v>70</v>
      </c>
      <c r="E48" s="79">
        <v>1</v>
      </c>
      <c r="F48" s="5"/>
      <c r="G48" s="5"/>
    </row>
    <row r="49" spans="1:7" outlineLevel="1" x14ac:dyDescent="0.25">
      <c r="A49" s="50" t="s">
        <v>36</v>
      </c>
      <c r="B49" s="78" t="s">
        <v>159</v>
      </c>
      <c r="C49" s="79">
        <v>983.64</v>
      </c>
      <c r="D49" s="78" t="s">
        <v>81</v>
      </c>
      <c r="E49" s="79">
        <v>1</v>
      </c>
      <c r="F49" s="5"/>
      <c r="G49" s="5"/>
    </row>
    <row r="50" spans="1:7" outlineLevel="1" x14ac:dyDescent="0.25">
      <c r="A50" s="50" t="s">
        <v>37</v>
      </c>
      <c r="B50" s="78" t="s">
        <v>85</v>
      </c>
      <c r="C50" s="79">
        <v>3644.86</v>
      </c>
      <c r="D50" s="78" t="s">
        <v>70</v>
      </c>
      <c r="E50" s="79">
        <v>2</v>
      </c>
      <c r="F50" s="5"/>
      <c r="G50" s="5"/>
    </row>
    <row r="51" spans="1:7" outlineLevel="1" x14ac:dyDescent="0.25">
      <c r="A51" s="50" t="s">
        <v>38</v>
      </c>
      <c r="B51" s="78" t="s">
        <v>160</v>
      </c>
      <c r="C51" s="79">
        <v>9378</v>
      </c>
      <c r="D51" s="78" t="s">
        <v>70</v>
      </c>
      <c r="E51" s="79">
        <v>3</v>
      </c>
      <c r="F51" s="5"/>
      <c r="G51" s="5"/>
    </row>
    <row r="52" spans="1:7" outlineLevel="1" x14ac:dyDescent="0.25">
      <c r="A52" s="50" t="s">
        <v>39</v>
      </c>
      <c r="B52" s="78" t="s">
        <v>161</v>
      </c>
      <c r="C52" s="79">
        <v>3996.67</v>
      </c>
      <c r="D52" s="78" t="s">
        <v>70</v>
      </c>
      <c r="E52" s="79">
        <v>1</v>
      </c>
      <c r="F52" s="5"/>
      <c r="G52" s="5"/>
    </row>
    <row r="53" spans="1:7" outlineLevel="1" x14ac:dyDescent="0.25">
      <c r="A53" s="50" t="s">
        <v>58</v>
      </c>
      <c r="B53" s="78" t="s">
        <v>162</v>
      </c>
      <c r="C53" s="79">
        <v>2400.31</v>
      </c>
      <c r="D53" s="78" t="s">
        <v>70</v>
      </c>
      <c r="E53" s="79">
        <v>1</v>
      </c>
      <c r="F53" s="5"/>
      <c r="G53" s="5"/>
    </row>
    <row r="54" spans="1:7" outlineLevel="1" x14ac:dyDescent="0.25">
      <c r="A54" s="50" t="s">
        <v>59</v>
      </c>
      <c r="B54" s="78" t="s">
        <v>163</v>
      </c>
      <c r="C54" s="79">
        <v>3438.33</v>
      </c>
      <c r="D54" s="78" t="s">
        <v>70</v>
      </c>
      <c r="E54" s="79">
        <v>1</v>
      </c>
      <c r="F54" s="5"/>
      <c r="G54" s="5"/>
    </row>
    <row r="55" spans="1:7" outlineLevel="1" x14ac:dyDescent="0.25">
      <c r="A55" s="50" t="s">
        <v>60</v>
      </c>
      <c r="B55" s="78" t="s">
        <v>164</v>
      </c>
      <c r="C55" s="79">
        <v>3071.61</v>
      </c>
      <c r="D55" s="78" t="s">
        <v>70</v>
      </c>
      <c r="E55" s="79">
        <v>1</v>
      </c>
      <c r="F55" s="5"/>
      <c r="G55" s="5"/>
    </row>
    <row r="56" spans="1:7" outlineLevel="1" x14ac:dyDescent="0.25">
      <c r="A56" s="50" t="s">
        <v>61</v>
      </c>
      <c r="B56" s="78" t="s">
        <v>165</v>
      </c>
      <c r="C56" s="79">
        <v>22918.45</v>
      </c>
      <c r="D56" s="78" t="s">
        <v>3</v>
      </c>
      <c r="E56" s="79">
        <v>17077.830000000002</v>
      </c>
      <c r="F56" s="5"/>
      <c r="G56" s="5"/>
    </row>
    <row r="57" spans="1:7" outlineLevel="1" x14ac:dyDescent="0.25">
      <c r="A57" s="50" t="s">
        <v>62</v>
      </c>
      <c r="B57" s="78" t="s">
        <v>166</v>
      </c>
      <c r="C57" s="79">
        <v>40415</v>
      </c>
      <c r="D57" s="78" t="s">
        <v>3</v>
      </c>
      <c r="E57" s="79">
        <v>28361.4</v>
      </c>
      <c r="F57" s="5"/>
      <c r="G57" s="5"/>
    </row>
    <row r="58" spans="1:7" outlineLevel="1" x14ac:dyDescent="0.25">
      <c r="A58" s="50" t="s">
        <v>63</v>
      </c>
      <c r="B58" s="78" t="s">
        <v>167</v>
      </c>
      <c r="C58" s="79">
        <v>4110</v>
      </c>
      <c r="D58" s="78" t="s">
        <v>69</v>
      </c>
      <c r="E58" s="79">
        <v>1</v>
      </c>
      <c r="F58" s="5"/>
      <c r="G58" s="5"/>
    </row>
    <row r="59" spans="1:7" outlineLevel="1" x14ac:dyDescent="0.25">
      <c r="A59" s="50" t="s">
        <v>64</v>
      </c>
      <c r="B59" s="78" t="s">
        <v>170</v>
      </c>
      <c r="C59" s="79">
        <v>9043.83</v>
      </c>
      <c r="D59" s="78" t="s">
        <v>91</v>
      </c>
      <c r="E59" s="79">
        <v>3</v>
      </c>
      <c r="F59" s="5"/>
      <c r="G59" s="5"/>
    </row>
    <row r="60" spans="1:7" outlineLevel="1" x14ac:dyDescent="0.25">
      <c r="A60" s="50" t="s">
        <v>65</v>
      </c>
      <c r="B60" s="78" t="s">
        <v>77</v>
      </c>
      <c r="C60" s="79">
        <v>3063.18</v>
      </c>
      <c r="D60" s="78" t="s">
        <v>87</v>
      </c>
      <c r="E60" s="79">
        <v>2</v>
      </c>
      <c r="F60" s="5"/>
      <c r="G60" s="5"/>
    </row>
    <row r="61" spans="1:7" outlineLevel="1" x14ac:dyDescent="0.25">
      <c r="A61" s="50" t="s">
        <v>66</v>
      </c>
      <c r="B61" s="78" t="s">
        <v>88</v>
      </c>
      <c r="C61" s="79">
        <v>14918.9</v>
      </c>
      <c r="D61" s="78" t="s">
        <v>70</v>
      </c>
      <c r="E61" s="79">
        <v>10</v>
      </c>
      <c r="F61" s="5"/>
      <c r="G61" s="5"/>
    </row>
    <row r="62" spans="1:7" outlineLevel="1" x14ac:dyDescent="0.25">
      <c r="A62" s="50" t="s">
        <v>67</v>
      </c>
      <c r="B62" s="78" t="s">
        <v>213</v>
      </c>
      <c r="C62" s="79">
        <v>17457.28</v>
      </c>
      <c r="D62" s="78" t="s">
        <v>3</v>
      </c>
      <c r="E62" s="79">
        <v>3.8</v>
      </c>
      <c r="F62" s="5"/>
      <c r="G62" s="5"/>
    </row>
    <row r="63" spans="1:7" s="16" customFormat="1" outlineLevel="2" x14ac:dyDescent="0.25">
      <c r="A63" s="50" t="s">
        <v>104</v>
      </c>
      <c r="B63" s="78" t="s">
        <v>173</v>
      </c>
      <c r="C63" s="79">
        <v>3311.93</v>
      </c>
      <c r="D63" s="78" t="s">
        <v>70</v>
      </c>
      <c r="E63" s="79">
        <v>1</v>
      </c>
    </row>
    <row r="64" spans="1:7" s="16" customFormat="1" outlineLevel="2" x14ac:dyDescent="0.25">
      <c r="A64" s="50" t="s">
        <v>105</v>
      </c>
      <c r="B64" s="78" t="s">
        <v>78</v>
      </c>
      <c r="C64" s="79">
        <v>2869.97</v>
      </c>
      <c r="D64" s="78" t="s">
        <v>75</v>
      </c>
      <c r="E64" s="79">
        <v>1</v>
      </c>
    </row>
    <row r="65" spans="1:5" s="16" customFormat="1" outlineLevel="2" x14ac:dyDescent="0.25">
      <c r="A65" s="50" t="s">
        <v>106</v>
      </c>
      <c r="B65" s="78" t="s">
        <v>214</v>
      </c>
      <c r="C65" s="79">
        <v>8174.46</v>
      </c>
      <c r="D65" s="78" t="s">
        <v>76</v>
      </c>
      <c r="E65" s="79">
        <v>1</v>
      </c>
    </row>
    <row r="66" spans="1:5" s="16" customFormat="1" outlineLevel="2" x14ac:dyDescent="0.25">
      <c r="A66" s="50" t="s">
        <v>107</v>
      </c>
      <c r="B66" s="78" t="s">
        <v>79</v>
      </c>
      <c r="C66" s="79">
        <v>42316.04</v>
      </c>
      <c r="D66" s="78" t="s">
        <v>72</v>
      </c>
      <c r="E66" s="79">
        <v>26</v>
      </c>
    </row>
    <row r="67" spans="1:5" s="16" customFormat="1" outlineLevel="2" x14ac:dyDescent="0.25">
      <c r="A67" s="50" t="s">
        <v>108</v>
      </c>
      <c r="B67" s="78" t="s">
        <v>174</v>
      </c>
      <c r="C67" s="79">
        <v>38665.620000000003</v>
      </c>
      <c r="D67" s="78" t="s">
        <v>70</v>
      </c>
      <c r="E67" s="79">
        <v>14</v>
      </c>
    </row>
    <row r="68" spans="1:5" s="16" customFormat="1" outlineLevel="2" x14ac:dyDescent="0.25">
      <c r="A68" s="50" t="s">
        <v>109</v>
      </c>
      <c r="B68" s="78" t="s">
        <v>89</v>
      </c>
      <c r="C68" s="79">
        <v>10762.02</v>
      </c>
      <c r="D68" s="78" t="s">
        <v>70</v>
      </c>
      <c r="E68" s="79">
        <v>9</v>
      </c>
    </row>
    <row r="69" spans="1:5" s="16" customFormat="1" outlineLevel="2" x14ac:dyDescent="0.25">
      <c r="A69" s="50" t="s">
        <v>110</v>
      </c>
      <c r="B69" s="78" t="s">
        <v>175</v>
      </c>
      <c r="C69" s="79">
        <v>15858.8</v>
      </c>
      <c r="D69" s="78" t="s">
        <v>72</v>
      </c>
      <c r="E69" s="79">
        <v>8</v>
      </c>
    </row>
    <row r="70" spans="1:5" s="16" customFormat="1" outlineLevel="2" x14ac:dyDescent="0.25">
      <c r="A70" s="50" t="s">
        <v>111</v>
      </c>
      <c r="B70" s="78" t="s">
        <v>176</v>
      </c>
      <c r="C70" s="79">
        <v>1739.74</v>
      </c>
      <c r="D70" s="78" t="s">
        <v>70</v>
      </c>
      <c r="E70" s="79">
        <v>2</v>
      </c>
    </row>
    <row r="71" spans="1:5" s="16" customFormat="1" outlineLevel="2" x14ac:dyDescent="0.25">
      <c r="A71" s="50" t="s">
        <v>112</v>
      </c>
      <c r="B71" s="78" t="s">
        <v>80</v>
      </c>
      <c r="C71" s="79">
        <v>3680.98</v>
      </c>
      <c r="D71" s="78" t="s">
        <v>70</v>
      </c>
      <c r="E71" s="79">
        <v>2</v>
      </c>
    </row>
    <row r="72" spans="1:5" s="16" customFormat="1" outlineLevel="2" x14ac:dyDescent="0.25">
      <c r="A72" s="50" t="s">
        <v>113</v>
      </c>
      <c r="B72" s="78" t="s">
        <v>177</v>
      </c>
      <c r="C72" s="79">
        <v>47945.25</v>
      </c>
      <c r="D72" s="78" t="s">
        <v>70</v>
      </c>
      <c r="E72" s="79">
        <v>1</v>
      </c>
    </row>
    <row r="73" spans="1:5" s="16" customFormat="1" outlineLevel="2" x14ac:dyDescent="0.25">
      <c r="A73" s="50" t="s">
        <v>114</v>
      </c>
      <c r="B73" s="78" t="s">
        <v>178</v>
      </c>
      <c r="C73" s="79">
        <v>13249.82</v>
      </c>
      <c r="D73" s="78" t="s">
        <v>71</v>
      </c>
      <c r="E73" s="79">
        <v>1</v>
      </c>
    </row>
    <row r="74" spans="1:5" s="16" customFormat="1" outlineLevel="2" x14ac:dyDescent="0.25">
      <c r="A74" s="50" t="s">
        <v>115</v>
      </c>
      <c r="B74" s="78" t="s">
        <v>179</v>
      </c>
      <c r="C74" s="79">
        <v>15010.81</v>
      </c>
      <c r="D74" s="78" t="s">
        <v>71</v>
      </c>
      <c r="E74" s="79">
        <v>1</v>
      </c>
    </row>
    <row r="75" spans="1:5" s="16" customFormat="1" outlineLevel="2" x14ac:dyDescent="0.25">
      <c r="A75" s="50" t="s">
        <v>116</v>
      </c>
      <c r="B75" s="78" t="s">
        <v>180</v>
      </c>
      <c r="C75" s="79">
        <v>140939.35</v>
      </c>
      <c r="D75" s="78" t="s">
        <v>71</v>
      </c>
      <c r="E75" s="79">
        <v>1</v>
      </c>
    </row>
    <row r="76" spans="1:5" s="16" customFormat="1" outlineLevel="2" x14ac:dyDescent="0.25">
      <c r="A76" s="50" t="s">
        <v>117</v>
      </c>
      <c r="B76" s="78" t="s">
        <v>181</v>
      </c>
      <c r="C76" s="79">
        <v>9651.91</v>
      </c>
      <c r="D76" s="78" t="s">
        <v>84</v>
      </c>
      <c r="E76" s="79">
        <v>1</v>
      </c>
    </row>
    <row r="77" spans="1:5" s="16" customFormat="1" outlineLevel="2" x14ac:dyDescent="0.25">
      <c r="A77" s="50" t="s">
        <v>118</v>
      </c>
      <c r="B77" s="78" t="s">
        <v>182</v>
      </c>
      <c r="C77" s="79">
        <v>7491.06</v>
      </c>
      <c r="D77" s="78" t="s">
        <v>74</v>
      </c>
      <c r="E77" s="79">
        <v>1</v>
      </c>
    </row>
    <row r="78" spans="1:5" s="16" customFormat="1" outlineLevel="2" x14ac:dyDescent="0.25">
      <c r="A78" s="50" t="s">
        <v>119</v>
      </c>
      <c r="B78" s="78" t="s">
        <v>183</v>
      </c>
      <c r="C78" s="79">
        <v>3909.05</v>
      </c>
      <c r="D78" s="78" t="s">
        <v>70</v>
      </c>
      <c r="E78" s="79">
        <v>1</v>
      </c>
    </row>
    <row r="79" spans="1:5" s="16" customFormat="1" outlineLevel="2" x14ac:dyDescent="0.25">
      <c r="A79" s="50" t="s">
        <v>120</v>
      </c>
      <c r="B79" s="78" t="s">
        <v>184</v>
      </c>
      <c r="C79" s="79">
        <v>16807.599999999999</v>
      </c>
      <c r="D79" s="78" t="s">
        <v>70</v>
      </c>
      <c r="E79" s="79">
        <v>4</v>
      </c>
    </row>
    <row r="80" spans="1:5" s="16" customFormat="1" outlineLevel="2" x14ac:dyDescent="0.25">
      <c r="A80" s="50" t="s">
        <v>121</v>
      </c>
      <c r="B80" s="78" t="s">
        <v>185</v>
      </c>
      <c r="C80" s="79">
        <v>6632.62</v>
      </c>
      <c r="D80" s="78" t="s">
        <v>72</v>
      </c>
      <c r="E80" s="79">
        <v>1</v>
      </c>
    </row>
    <row r="81" spans="1:5" s="16" customFormat="1" outlineLevel="2" x14ac:dyDescent="0.25">
      <c r="A81" s="50" t="s">
        <v>122</v>
      </c>
      <c r="B81" s="78" t="s">
        <v>186</v>
      </c>
      <c r="C81" s="79">
        <v>40833.06</v>
      </c>
      <c r="D81" s="78" t="s">
        <v>72</v>
      </c>
      <c r="E81" s="79">
        <v>6</v>
      </c>
    </row>
    <row r="82" spans="1:5" s="16" customFormat="1" outlineLevel="2" x14ac:dyDescent="0.25">
      <c r="A82" s="50" t="s">
        <v>123</v>
      </c>
      <c r="B82" s="78" t="s">
        <v>195</v>
      </c>
      <c r="C82" s="79">
        <v>1140.77</v>
      </c>
      <c r="D82" s="78" t="s">
        <v>70</v>
      </c>
      <c r="E82" s="79">
        <v>1</v>
      </c>
    </row>
    <row r="83" spans="1:5" s="16" customFormat="1" outlineLevel="2" x14ac:dyDescent="0.25">
      <c r="A83" s="50" t="s">
        <v>124</v>
      </c>
      <c r="B83" s="78" t="s">
        <v>196</v>
      </c>
      <c r="C83" s="79">
        <v>9665.86</v>
      </c>
      <c r="D83" s="78" t="s">
        <v>70</v>
      </c>
      <c r="E83" s="79">
        <v>2</v>
      </c>
    </row>
    <row r="84" spans="1:5" s="16" customFormat="1" outlineLevel="2" x14ac:dyDescent="0.25">
      <c r="A84" s="50" t="s">
        <v>125</v>
      </c>
      <c r="B84" s="78" t="s">
        <v>197</v>
      </c>
      <c r="C84" s="79">
        <v>2408.69</v>
      </c>
      <c r="D84" s="78" t="s">
        <v>70</v>
      </c>
      <c r="E84" s="79">
        <v>1</v>
      </c>
    </row>
    <row r="85" spans="1:5" s="16" customFormat="1" outlineLevel="2" x14ac:dyDescent="0.25">
      <c r="A85" s="50" t="s">
        <v>126</v>
      </c>
      <c r="B85" s="78" t="s">
        <v>198</v>
      </c>
      <c r="C85" s="79">
        <v>1598.92</v>
      </c>
      <c r="D85" s="78" t="s">
        <v>70</v>
      </c>
      <c r="E85" s="79">
        <v>1</v>
      </c>
    </row>
    <row r="86" spans="1:5" s="16" customFormat="1" outlineLevel="2" x14ac:dyDescent="0.25">
      <c r="A86" s="50" t="s">
        <v>127</v>
      </c>
      <c r="B86" s="78" t="s">
        <v>199</v>
      </c>
      <c r="C86" s="79">
        <v>15519.29</v>
      </c>
      <c r="D86" s="78" t="s">
        <v>76</v>
      </c>
      <c r="E86" s="79">
        <v>1</v>
      </c>
    </row>
    <row r="87" spans="1:5" s="16" customFormat="1" outlineLevel="2" x14ac:dyDescent="0.25">
      <c r="A87" s="50" t="s">
        <v>128</v>
      </c>
      <c r="B87" s="78" t="s">
        <v>200</v>
      </c>
      <c r="C87" s="79">
        <v>2813.59</v>
      </c>
      <c r="D87" s="78" t="s">
        <v>70</v>
      </c>
      <c r="E87" s="79">
        <v>1</v>
      </c>
    </row>
    <row r="88" spans="1:5" s="16" customFormat="1" outlineLevel="2" x14ac:dyDescent="0.25">
      <c r="A88" s="50" t="s">
        <v>129</v>
      </c>
      <c r="B88" s="78" t="s">
        <v>201</v>
      </c>
      <c r="C88" s="79">
        <v>3225.23</v>
      </c>
      <c r="D88" s="78" t="s">
        <v>70</v>
      </c>
      <c r="E88" s="79">
        <v>1</v>
      </c>
    </row>
    <row r="89" spans="1:5" s="16" customFormat="1" outlineLevel="2" x14ac:dyDescent="0.25">
      <c r="A89" s="50" t="s">
        <v>130</v>
      </c>
      <c r="B89" s="78" t="s">
        <v>205</v>
      </c>
      <c r="C89" s="79">
        <v>4173.8</v>
      </c>
      <c r="D89" s="78" t="s">
        <v>74</v>
      </c>
      <c r="E89" s="79">
        <v>1</v>
      </c>
    </row>
    <row r="90" spans="1:5" s="16" customFormat="1" outlineLevel="2" x14ac:dyDescent="0.25">
      <c r="A90" s="50" t="s">
        <v>131</v>
      </c>
      <c r="B90" s="78" t="s">
        <v>206</v>
      </c>
      <c r="C90" s="79">
        <v>10321.32</v>
      </c>
      <c r="D90" s="78" t="s">
        <v>72</v>
      </c>
      <c r="E90" s="79">
        <v>3</v>
      </c>
    </row>
    <row r="91" spans="1:5" s="16" customFormat="1" outlineLevel="2" x14ac:dyDescent="0.25">
      <c r="A91" s="50" t="s">
        <v>132</v>
      </c>
      <c r="B91" s="78" t="s">
        <v>207</v>
      </c>
      <c r="C91" s="79">
        <v>32252.76</v>
      </c>
      <c r="D91" s="78" t="s">
        <v>86</v>
      </c>
      <c r="E91" s="79">
        <v>4</v>
      </c>
    </row>
    <row r="92" spans="1:5" s="16" customFormat="1" outlineLevel="2" x14ac:dyDescent="0.25">
      <c r="A92" s="50" t="s">
        <v>133</v>
      </c>
      <c r="B92" s="78" t="s">
        <v>209</v>
      </c>
      <c r="C92" s="79">
        <v>7083.19</v>
      </c>
      <c r="D92" s="78" t="s">
        <v>74</v>
      </c>
      <c r="E92" s="79">
        <v>1</v>
      </c>
    </row>
    <row r="93" spans="1:5" s="16" customFormat="1" outlineLevel="2" x14ac:dyDescent="0.25">
      <c r="A93" s="50" t="s">
        <v>134</v>
      </c>
      <c r="B93" s="78" t="s">
        <v>210</v>
      </c>
      <c r="C93" s="79">
        <v>2947.41</v>
      </c>
      <c r="D93" s="78" t="s">
        <v>70</v>
      </c>
      <c r="E93" s="79">
        <v>1</v>
      </c>
    </row>
    <row r="94" spans="1:5" s="16" customFormat="1" outlineLevel="2" x14ac:dyDescent="0.25">
      <c r="A94" s="50" t="s">
        <v>135</v>
      </c>
      <c r="B94" s="65"/>
      <c r="C94" s="66"/>
      <c r="D94" s="64"/>
      <c r="E94" s="64"/>
    </row>
    <row r="95" spans="1:5" s="16" customFormat="1" ht="28.5" outlineLevel="2" x14ac:dyDescent="0.25">
      <c r="A95" s="68">
        <v>6</v>
      </c>
      <c r="B95" s="3" t="s">
        <v>48</v>
      </c>
      <c r="C95" s="42"/>
      <c r="D95" s="15"/>
      <c r="E95" s="15"/>
    </row>
    <row r="96" spans="1:5" s="16" customFormat="1" ht="28.5" outlineLevel="2" x14ac:dyDescent="0.25">
      <c r="A96" s="69">
        <v>7</v>
      </c>
      <c r="B96" s="3" t="s">
        <v>49</v>
      </c>
      <c r="C96" s="42"/>
      <c r="D96" s="15"/>
      <c r="E96" s="67"/>
    </row>
    <row r="97" spans="1:8" s="16" customFormat="1" outlineLevel="2" x14ac:dyDescent="0.25">
      <c r="A97" s="69">
        <v>8</v>
      </c>
      <c r="B97" s="72" t="s">
        <v>50</v>
      </c>
      <c r="C97" s="73"/>
      <c r="D97" s="74"/>
      <c r="E97" s="74"/>
    </row>
    <row r="98" spans="1:8" s="16" customFormat="1" ht="28.5" outlineLevel="2" x14ac:dyDescent="0.25">
      <c r="A98" s="69">
        <v>9</v>
      </c>
      <c r="B98" s="3" t="s">
        <v>51</v>
      </c>
      <c r="C98" s="42">
        <f>SUM(C99:C100)</f>
        <v>4473.42</v>
      </c>
      <c r="D98" s="15"/>
      <c r="E98" s="15"/>
    </row>
    <row r="99" spans="1:8" s="9" customFormat="1" x14ac:dyDescent="0.25">
      <c r="A99" s="70" t="s">
        <v>136</v>
      </c>
      <c r="B99" s="78" t="s">
        <v>208</v>
      </c>
      <c r="C99" s="79">
        <v>4473.42</v>
      </c>
      <c r="D99" s="78" t="s">
        <v>72</v>
      </c>
      <c r="E99" s="79">
        <v>6</v>
      </c>
      <c r="F99" s="8"/>
      <c r="G99" s="8"/>
      <c r="H99" s="8"/>
    </row>
    <row r="100" spans="1:8" s="9" customFormat="1" x14ac:dyDescent="0.25">
      <c r="A100" s="70" t="s">
        <v>137</v>
      </c>
      <c r="B100" s="12"/>
      <c r="C100" s="13"/>
      <c r="D100" s="14"/>
      <c r="E100" s="14"/>
      <c r="F100" s="8"/>
      <c r="G100" s="8"/>
      <c r="H100" s="8"/>
    </row>
    <row r="101" spans="1:8" s="16" customFormat="1" ht="28.5" outlineLevel="2" x14ac:dyDescent="0.25">
      <c r="A101" s="69">
        <v>10</v>
      </c>
      <c r="B101" s="3" t="s">
        <v>52</v>
      </c>
      <c r="C101" s="42"/>
      <c r="D101" s="15"/>
      <c r="E101" s="15"/>
    </row>
    <row r="102" spans="1:8" s="16" customFormat="1" ht="28.5" outlineLevel="2" x14ac:dyDescent="0.25">
      <c r="A102" s="53">
        <v>11</v>
      </c>
      <c r="B102" s="17" t="s">
        <v>53</v>
      </c>
      <c r="C102" s="42">
        <f>SUM(C103:C104)</f>
        <v>69956.22</v>
      </c>
      <c r="D102" s="15"/>
      <c r="E102" s="15"/>
    </row>
    <row r="103" spans="1:8" s="9" customFormat="1" x14ac:dyDescent="0.25">
      <c r="A103" s="86" t="s">
        <v>40</v>
      </c>
      <c r="B103" s="78" t="s">
        <v>187</v>
      </c>
      <c r="C103" s="79">
        <v>32141.97</v>
      </c>
      <c r="D103" s="78" t="s">
        <v>3</v>
      </c>
      <c r="E103" s="79">
        <v>28361.4</v>
      </c>
      <c r="F103" s="8"/>
      <c r="G103" s="8"/>
      <c r="H103" s="8"/>
    </row>
    <row r="104" spans="1:8" s="9" customFormat="1" x14ac:dyDescent="0.25">
      <c r="A104" s="86" t="s">
        <v>138</v>
      </c>
      <c r="B104" s="78" t="s">
        <v>188</v>
      </c>
      <c r="C104" s="79">
        <v>37814.25</v>
      </c>
      <c r="D104" s="78" t="s">
        <v>3</v>
      </c>
      <c r="E104" s="79">
        <v>28361.4</v>
      </c>
      <c r="F104" s="8"/>
      <c r="G104" s="8"/>
      <c r="H104" s="8"/>
    </row>
    <row r="105" spans="1:8" s="16" customFormat="1" ht="28.5" outlineLevel="2" x14ac:dyDescent="0.25">
      <c r="A105" s="53">
        <v>12</v>
      </c>
      <c r="B105" s="3" t="s">
        <v>54</v>
      </c>
      <c r="C105" s="42">
        <f>SUM(C106:C106)</f>
        <v>0</v>
      </c>
      <c r="D105" s="15"/>
      <c r="E105" s="15"/>
    </row>
    <row r="106" spans="1:8" s="9" customFormat="1" x14ac:dyDescent="0.25">
      <c r="A106" s="58" t="s">
        <v>41</v>
      </c>
      <c r="B106" s="6"/>
      <c r="C106" s="40"/>
      <c r="D106" s="31"/>
      <c r="E106" s="7"/>
      <c r="F106" s="8"/>
      <c r="G106" s="8"/>
      <c r="H106" s="8"/>
    </row>
    <row r="107" spans="1:8" s="16" customFormat="1" ht="57" outlineLevel="2" x14ac:dyDescent="0.25">
      <c r="A107" s="53">
        <v>13</v>
      </c>
      <c r="B107" s="3" t="s">
        <v>55</v>
      </c>
      <c r="C107" s="42">
        <f>SUM(C108:C115)</f>
        <v>228879.13</v>
      </c>
      <c r="D107" s="15"/>
      <c r="E107" s="15"/>
    </row>
    <row r="108" spans="1:8" s="9" customFormat="1" x14ac:dyDescent="0.25">
      <c r="A108" s="86" t="s">
        <v>42</v>
      </c>
      <c r="B108" s="78" t="s">
        <v>150</v>
      </c>
      <c r="C108" s="79">
        <v>5314.28</v>
      </c>
      <c r="D108" s="78" t="s">
        <v>73</v>
      </c>
      <c r="E108" s="79">
        <v>2</v>
      </c>
      <c r="F108" s="8"/>
      <c r="G108" s="8"/>
      <c r="H108" s="8"/>
    </row>
    <row r="109" spans="1:8" s="9" customFormat="1" x14ac:dyDescent="0.25">
      <c r="A109" s="86" t="s">
        <v>57</v>
      </c>
      <c r="B109" s="78" t="s">
        <v>151</v>
      </c>
      <c r="C109" s="79">
        <v>5488.86</v>
      </c>
      <c r="D109" s="78" t="s">
        <v>90</v>
      </c>
      <c r="E109" s="79">
        <v>0.5</v>
      </c>
      <c r="F109" s="8"/>
      <c r="G109" s="8"/>
      <c r="H109" s="8"/>
    </row>
    <row r="110" spans="1:8" s="9" customFormat="1" x14ac:dyDescent="0.25">
      <c r="A110" s="86" t="s">
        <v>139</v>
      </c>
      <c r="B110" s="78" t="s">
        <v>168</v>
      </c>
      <c r="C110" s="79">
        <v>473.64</v>
      </c>
      <c r="D110" s="78" t="s">
        <v>3</v>
      </c>
      <c r="E110" s="79">
        <v>28361.4</v>
      </c>
      <c r="F110" s="8"/>
      <c r="G110" s="8"/>
      <c r="H110" s="8"/>
    </row>
    <row r="111" spans="1:8" s="9" customFormat="1" x14ac:dyDescent="0.25">
      <c r="A111" s="86" t="s">
        <v>140</v>
      </c>
      <c r="B111" s="78" t="s">
        <v>169</v>
      </c>
      <c r="C111" s="79">
        <v>473.64</v>
      </c>
      <c r="D111" s="78" t="s">
        <v>3</v>
      </c>
      <c r="E111" s="79">
        <v>28361.4</v>
      </c>
      <c r="F111" s="8"/>
      <c r="G111" s="8"/>
      <c r="H111" s="8"/>
    </row>
    <row r="112" spans="1:8" s="9" customFormat="1" x14ac:dyDescent="0.25">
      <c r="A112" s="86" t="s">
        <v>141</v>
      </c>
      <c r="B112" s="78" t="s">
        <v>191</v>
      </c>
      <c r="C112" s="79">
        <v>99500.28</v>
      </c>
      <c r="D112" s="78" t="s">
        <v>3</v>
      </c>
      <c r="E112" s="79">
        <v>28361.4</v>
      </c>
      <c r="F112" s="8"/>
      <c r="G112" s="8"/>
      <c r="H112" s="8"/>
    </row>
    <row r="113" spans="1:8" s="9" customFormat="1" x14ac:dyDescent="0.25">
      <c r="A113" s="86" t="s">
        <v>142</v>
      </c>
      <c r="B113" s="78" t="s">
        <v>192</v>
      </c>
      <c r="C113" s="79">
        <v>108008.7</v>
      </c>
      <c r="D113" s="78" t="s">
        <v>3</v>
      </c>
      <c r="E113" s="79">
        <v>28361.4</v>
      </c>
      <c r="F113" s="8"/>
      <c r="G113" s="8"/>
      <c r="H113" s="8"/>
    </row>
    <row r="114" spans="1:8" s="9" customFormat="1" x14ac:dyDescent="0.25">
      <c r="A114" s="86" t="s">
        <v>143</v>
      </c>
      <c r="B114" s="78" t="s">
        <v>202</v>
      </c>
      <c r="C114" s="79">
        <v>9619.73</v>
      </c>
      <c r="D114" s="78" t="s">
        <v>70</v>
      </c>
      <c r="E114" s="79">
        <v>1</v>
      </c>
      <c r="F114" s="8"/>
      <c r="G114" s="8"/>
      <c r="H114" s="8"/>
    </row>
    <row r="115" spans="1:8" s="9" customFormat="1" x14ac:dyDescent="0.25">
      <c r="A115" s="86" t="s">
        <v>144</v>
      </c>
      <c r="B115" s="80"/>
      <c r="C115" s="81"/>
      <c r="D115" s="80"/>
      <c r="E115" s="81"/>
      <c r="F115" s="8"/>
      <c r="G115" s="8"/>
      <c r="H115" s="8"/>
    </row>
    <row r="116" spans="1:8" s="16" customFormat="1" outlineLevel="2" x14ac:dyDescent="0.25">
      <c r="A116" s="59" t="s">
        <v>145</v>
      </c>
      <c r="B116" s="18" t="s">
        <v>56</v>
      </c>
      <c r="C116" s="43">
        <f>SUM(C117:C117)</f>
        <v>1772.76</v>
      </c>
      <c r="D116" s="32"/>
      <c r="E116" s="19"/>
    </row>
    <row r="117" spans="1:8" s="16" customFormat="1" ht="33" customHeight="1" outlineLevel="2" x14ac:dyDescent="0.25">
      <c r="A117" s="54" t="s">
        <v>43</v>
      </c>
      <c r="B117" s="61" t="s">
        <v>82</v>
      </c>
      <c r="C117" s="91">
        <f>E117*7.48</f>
        <v>1772.76</v>
      </c>
      <c r="D117" s="76" t="s">
        <v>83</v>
      </c>
      <c r="E117" s="77">
        <v>237</v>
      </c>
    </row>
    <row r="118" spans="1:8" s="16" customFormat="1" outlineLevel="2" x14ac:dyDescent="0.25">
      <c r="A118" s="62" t="s">
        <v>146</v>
      </c>
      <c r="B118" s="63" t="s">
        <v>11</v>
      </c>
      <c r="C118" s="93">
        <f>C25+C28+C31+C32+C41+C95+C96+C97+C98+C101+C102+C105+C107+C116</f>
        <v>1655935.9399999997</v>
      </c>
      <c r="D118" s="64"/>
      <c r="E118" s="64"/>
      <c r="F118" s="20"/>
    </row>
    <row r="119" spans="1:8" s="57" customFormat="1" outlineLevel="2" x14ac:dyDescent="0.25">
      <c r="A119" s="59" t="s">
        <v>147</v>
      </c>
      <c r="B119" s="55" t="s">
        <v>12</v>
      </c>
      <c r="C119" s="94">
        <f>C118*1.2</f>
        <v>1987123.1279999996</v>
      </c>
      <c r="D119" s="56" t="s">
        <v>2</v>
      </c>
      <c r="E119" s="56"/>
    </row>
    <row r="120" spans="1:8" s="16" customFormat="1" outlineLevel="2" x14ac:dyDescent="0.25">
      <c r="A120" s="51"/>
      <c r="B120" s="21"/>
      <c r="C120" s="44"/>
      <c r="D120" s="22"/>
      <c r="E120" s="22"/>
    </row>
    <row r="121" spans="1:8" x14ac:dyDescent="0.25">
      <c r="B121" s="1"/>
      <c r="C121" s="45"/>
      <c r="D121" s="33"/>
      <c r="E121" s="33"/>
    </row>
    <row r="122" spans="1:8" x14ac:dyDescent="0.25">
      <c r="B122" s="1"/>
      <c r="C122" s="33"/>
      <c r="D122" s="33"/>
      <c r="E122" s="33"/>
    </row>
    <row r="123" spans="1:8" s="16" customFormat="1" outlineLevel="2" x14ac:dyDescent="0.25">
      <c r="A123" s="51"/>
    </row>
    <row r="124" spans="1:8" x14ac:dyDescent="0.25">
      <c r="B124" s="1"/>
      <c r="C124" s="1"/>
      <c r="D124" s="1"/>
      <c r="E124" s="1"/>
      <c r="F124" s="5"/>
    </row>
    <row r="125" spans="1:8" ht="16.5" customHeight="1" x14ac:dyDescent="0.25">
      <c r="B125" s="1"/>
      <c r="C125" s="1"/>
      <c r="D125" s="1"/>
      <c r="E125" s="1"/>
    </row>
    <row r="126" spans="1:8" x14ac:dyDescent="0.25">
      <c r="B126" s="23"/>
      <c r="C126" s="46"/>
      <c r="D126" s="24"/>
      <c r="E126" s="24"/>
    </row>
    <row r="127" spans="1:8" x14ac:dyDescent="0.25">
      <c r="B127" s="23"/>
      <c r="C127" s="46"/>
      <c r="D127" s="34"/>
      <c r="E127" s="24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2025-03-31T06:16:26Z</dcterms:modified>
</cp:coreProperties>
</file>