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'2024'!$A$1:$E$100</definedName>
  </definedNames>
  <calcPr calcId="144525" calcMode="manual"/>
</workbook>
</file>

<file path=xl/calcChain.xml><?xml version="1.0" encoding="utf-8"?>
<calcChain xmlns="http://schemas.openxmlformats.org/spreadsheetml/2006/main">
  <c r="C40" i="8" l="1"/>
  <c r="D17" i="8" l="1"/>
  <c r="C24" i="8" l="1"/>
  <c r="C96" i="8"/>
  <c r="C85" i="8"/>
  <c r="C76" i="8"/>
  <c r="D14" i="8"/>
  <c r="D10" i="8"/>
  <c r="C27" i="8" l="1"/>
  <c r="D18" i="8"/>
  <c r="C31" i="8" l="1"/>
  <c r="C79" i="8" l="1"/>
  <c r="C82" i="8" l="1"/>
  <c r="C88" i="8" l="1"/>
  <c r="C99" i="8" s="1"/>
  <c r="C100" i="8" s="1"/>
  <c r="D19" i="8" s="1"/>
  <c r="D21" i="8" l="1"/>
  <c r="D20" i="8"/>
</calcChain>
</file>

<file path=xl/sharedStrings.xml><?xml version="1.0" encoding="utf-8"?>
<sst xmlns="http://schemas.openxmlformats.org/spreadsheetml/2006/main" count="224" uniqueCount="168">
  <si>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</si>
  <si>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</si>
  <si>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</si>
  <si>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</si>
  <si>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</si>
  <si>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</si>
  <si>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</si>
  <si>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</si>
  <si>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</si>
  <si>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</si>
  <si>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</si>
  <si>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</si>
  <si>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</si>
  <si>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</si>
  <si>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</si>
  <si>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</si>
  <si>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</si>
  <si>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</si>
  <si>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</si>
  <si>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</si>
  <si>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</si>
  <si>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</si>
  <si>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</si>
  <si>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</si>
  <si>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</si>
  <si>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</si>
  <si>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</si>
  <si>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</si>
  <si>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</si>
  <si>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</si>
  <si>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</si>
  <si>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</si>
  <si>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</si>
  <si>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</si>
  <si>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</si>
  <si>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</si>
  <si>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</si>
  <si>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</si>
  <si>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</si>
  <si>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</si>
  <si>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</si>
  <si>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</si>
  <si>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</si>
  <si>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</si>
  <si>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</si>
  <si>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</si>
  <si>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</si>
  <si>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</si>
  <si>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</si>
  <si>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</si>
  <si>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</si>
  <si>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</si>
  <si>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</si>
  <si>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Белорусская, д. 40</t>
  </si>
  <si>
    <t>шт.</t>
  </si>
  <si>
    <t>дом</t>
  </si>
  <si>
    <t>м</t>
  </si>
  <si>
    <t>Старшие по дому</t>
  </si>
  <si>
    <t>м3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</si>
  <si>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</si>
  <si>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</si>
  <si>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</si>
  <si>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</si>
  <si>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</si>
  <si>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</si>
  <si>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</si>
  <si>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</si>
  <si>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</si>
  <si>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</si>
  <si>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</si>
  <si>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</si>
  <si>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</si>
  <si>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</si>
  <si>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</si>
  <si>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</si>
  <si>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</si>
  <si>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</si>
  <si>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</si>
  <si>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</si>
  <si>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</si>
  <si>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</si>
  <si>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</si>
  <si>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</si>
  <si>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</si>
  <si>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</si>
  <si>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</si>
  <si>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</si>
  <si>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</si>
  <si>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</si>
  <si>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</si>
  <si>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</si>
  <si>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</si>
  <si>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</si>
  <si>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</si>
  <si>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</si>
  <si>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</si>
  <si>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</si>
  <si>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11.2</t>
  </si>
  <si>
    <t>13.3</t>
  </si>
  <si>
    <t>13.4</t>
  </si>
  <si>
    <t>Дебиторская задолженность  за 2024 г.</t>
  </si>
  <si>
    <t>Остатки денежных средств  за 2024 г.</t>
  </si>
  <si>
    <t>Выдача строительных материалов (краска, известь итд) с завозом на ЖД</t>
  </si>
  <si>
    <t>кг</t>
  </si>
  <si>
    <t>Выдача штучных строительных материалов(кисти, валики , СИЗ перчатки)</t>
  </si>
  <si>
    <t>Гор.вода потр.при сод.общ.имущ.МКД 3,4 кв.2024 г.,1-5 эт.,К=0,8</t>
  </si>
  <si>
    <t>Гор.вода потр.при сод.общ.имущ.МКД, 1,2 кв.2024 г.,1-5 эт,К=0,8</t>
  </si>
  <si>
    <t>Завоз чернозема на жд( по заявкам)</t>
  </si>
  <si>
    <t>Заделка проемов кирпичем при толщ заделки 1/2 кирпича</t>
  </si>
  <si>
    <t>Замена лампы накаливания</t>
  </si>
  <si>
    <t>Замена сборок д20 ВГП трубах с применением сварочных работ</t>
  </si>
  <si>
    <t>Замер температурного режима в квартире</t>
  </si>
  <si>
    <t>Изготовление участка стояка отопления с устройством врезки д 15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</si>
  <si>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</si>
  <si>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</si>
  <si>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Мелкий ремонт деревянного дверного полотна</t>
  </si>
  <si>
    <t>Мелкий ремонт доводчика с регулировкой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</si>
  <si>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</si>
  <si>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</si>
  <si>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</si>
  <si>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</si>
  <si>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</si>
  <si>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</si>
  <si>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</si>
  <si>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подвала от бытового и строительного мусора Белорусская д 40</t>
  </si>
  <si>
    <t>Ремонт ВВП, ТУ, ввода ХВС Белорусская, д.40</t>
  </si>
  <si>
    <t>Смена дверной петли на дверном полотне, чердачн и технич люке</t>
  </si>
  <si>
    <t>Смена покрытия из профнастила на конструк элемен(козырьки, навесы )</t>
  </si>
  <si>
    <t>Смена резьбы д 20 с проведением сварочных работ</t>
  </si>
  <si>
    <t>Смена резьбы д15 с проведением сварочных работ</t>
  </si>
  <si>
    <t>Смена труб отопления д 20 с проведением сварочных работ</t>
  </si>
  <si>
    <t>Смена шарового крана д 20 (ХВС ГВС)</t>
  </si>
  <si>
    <t>Смена шарового крана д32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</si>
  <si>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</si>
  <si>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</si>
  <si>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</si>
  <si>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</si>
  <si>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</si>
  <si>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</si>
  <si>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</si>
  <si>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</si>
  <si>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</si>
  <si>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</si>
  <si>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</si>
  <si>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дверной ручки</t>
  </si>
  <si>
    <t>Установка пружины на тамбурную дверь</t>
  </si>
  <si>
    <t>Устройство мелких бетонных конструктивных элементов</t>
  </si>
  <si>
    <t>0,25 м3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</si>
  <si>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</si>
  <si>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</si>
  <si>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</si>
  <si>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</si>
  <si>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</si>
  <si>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замена труб ВГП д89 с проведением сварочных работ</t>
  </si>
  <si>
    <t>Частичное восстановл. теплоизоляции труб отопления д 89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</si>
  <si>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</si>
  <si>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</si>
  <si>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Смена (установка) доводчика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</si>
  <si>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</si>
  <si>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</si>
  <si>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</si>
  <si>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12.2</t>
  </si>
  <si>
    <t>14</t>
  </si>
  <si>
    <t>15</t>
  </si>
  <si>
    <t>16</t>
  </si>
  <si>
    <t>13.5</t>
  </si>
  <si>
    <t>13.6</t>
  </si>
  <si>
    <t>13.7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</si>
</sst>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21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62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6" fillId="4" borderId="2" xfId="63" applyFont="1" applyFill="1" applyBorder="1" applyAlignment="1">
      <alignment horizontal="left" vertical="top"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4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8"/>
  <sheetViews>
    <sheetView tabSelected="1" zoomScaleNormal="100" workbookViewId="0">
      <selection activeCell="G8" sqref="G8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9.140625" style="24" customWidth="1"/>
    <col min="5" max="5" width="12.7109375" style="24" customWidth="1"/>
    <col min="6" max="6" width="21" style="56" customWidth="1"/>
    <col min="7" max="16384" width="9.140625" style="1"/>
  </cols>
  <sheetData>
    <row r="3" spans="1:7" ht="15.75" customHeight="1" x14ac:dyDescent="0.25">
      <c r="A3" s="97" t="s">
        <v>4</v>
      </c>
      <c r="B3" s="97"/>
      <c r="C3" s="97"/>
      <c r="D3" s="97"/>
      <c r="E3" s="97"/>
    </row>
    <row r="4" spans="1:7" ht="15" customHeight="1" x14ac:dyDescent="0.25">
      <c r="A4" s="97" t="s">
        <v>53</v>
      </c>
      <c r="B4" s="97"/>
      <c r="C4" s="97"/>
      <c r="D4" s="97"/>
      <c r="E4" s="97"/>
    </row>
    <row r="5" spans="1:7" ht="17.25" customHeight="1" x14ac:dyDescent="0.25">
      <c r="A5" s="98" t="s">
        <v>88</v>
      </c>
      <c r="B5" s="98"/>
      <c r="C5" s="98"/>
      <c r="D5" s="98"/>
      <c r="E5" s="98"/>
    </row>
    <row r="6" spans="1:7" ht="17.25" customHeight="1" x14ac:dyDescent="0.25">
      <c r="A6" s="81"/>
      <c r="B6" s="81"/>
      <c r="C6" s="81"/>
      <c r="D6" s="81"/>
      <c r="E6" s="81"/>
    </row>
    <row r="7" spans="1:7" x14ac:dyDescent="0.25">
      <c r="B7" s="83" t="s">
        <v>89</v>
      </c>
      <c r="C7" s="96">
        <v>4824.7</v>
      </c>
      <c r="D7" s="84" t="s">
        <v>3</v>
      </c>
    </row>
    <row r="8" spans="1:7" ht="39" customHeight="1" x14ac:dyDescent="0.25">
      <c r="A8" s="99" t="s">
        <v>5</v>
      </c>
      <c r="B8" s="100"/>
      <c r="C8" s="100"/>
      <c r="D8" s="100"/>
      <c r="E8" s="101"/>
    </row>
    <row r="9" spans="1:7" x14ac:dyDescent="0.25">
      <c r="A9" s="87">
        <v>1</v>
      </c>
      <c r="B9" s="102" t="s">
        <v>90</v>
      </c>
      <c r="C9" s="103"/>
      <c r="D9" s="104">
        <v>-1244181.94</v>
      </c>
      <c r="E9" s="105"/>
    </row>
    <row r="10" spans="1:7" ht="30" x14ac:dyDescent="0.25">
      <c r="A10" s="45">
        <v>2</v>
      </c>
      <c r="B10" s="80" t="s">
        <v>6</v>
      </c>
      <c r="C10" s="32"/>
      <c r="D10" s="106">
        <f>D11+D12+D13</f>
        <v>1842154.18</v>
      </c>
      <c r="E10" s="106"/>
      <c r="F10" s="67"/>
      <c r="G10" s="67"/>
    </row>
    <row r="11" spans="1:7" x14ac:dyDescent="0.25">
      <c r="A11" s="46" t="s">
        <v>14</v>
      </c>
      <c r="B11" s="25" t="s">
        <v>15</v>
      </c>
      <c r="C11" s="33"/>
      <c r="D11" s="107">
        <v>1826635.38</v>
      </c>
      <c r="E11" s="108"/>
    </row>
    <row r="12" spans="1:7" x14ac:dyDescent="0.25">
      <c r="A12" s="46" t="s">
        <v>16</v>
      </c>
      <c r="B12" s="25" t="s">
        <v>13</v>
      </c>
      <c r="C12" s="33"/>
      <c r="D12" s="107">
        <v>0</v>
      </c>
      <c r="E12" s="108"/>
    </row>
    <row r="13" spans="1:7" ht="28.5" customHeight="1" x14ac:dyDescent="0.25">
      <c r="A13" s="46" t="s">
        <v>17</v>
      </c>
      <c r="B13" s="25" t="s">
        <v>7</v>
      </c>
      <c r="C13" s="33"/>
      <c r="D13" s="107">
        <v>15518.8</v>
      </c>
      <c r="E13" s="108"/>
    </row>
    <row r="14" spans="1:7" ht="30.75" customHeight="1" x14ac:dyDescent="0.25">
      <c r="A14" s="45">
        <v>3</v>
      </c>
      <c r="B14" s="109" t="s">
        <v>22</v>
      </c>
      <c r="C14" s="109"/>
      <c r="D14" s="110">
        <f>D15+D16+D17</f>
        <v>1742241.97</v>
      </c>
      <c r="E14" s="111"/>
    </row>
    <row r="15" spans="1:7" x14ac:dyDescent="0.25">
      <c r="A15" s="46" t="s">
        <v>18</v>
      </c>
      <c r="B15" s="25" t="s">
        <v>15</v>
      </c>
      <c r="C15" s="33"/>
      <c r="D15" s="107">
        <v>1726723.17</v>
      </c>
      <c r="E15" s="108"/>
    </row>
    <row r="16" spans="1:7" x14ac:dyDescent="0.25">
      <c r="A16" s="46" t="s">
        <v>19</v>
      </c>
      <c r="B16" s="25" t="s">
        <v>13</v>
      </c>
      <c r="C16" s="33"/>
      <c r="D16" s="107">
        <v>0</v>
      </c>
      <c r="E16" s="108"/>
    </row>
    <row r="17" spans="1:8" x14ac:dyDescent="0.25">
      <c r="A17" s="46" t="s">
        <v>20</v>
      </c>
      <c r="B17" s="25" t="s">
        <v>7</v>
      </c>
      <c r="C17" s="33"/>
      <c r="D17" s="107">
        <f>D13</f>
        <v>15518.8</v>
      </c>
      <c r="E17" s="108"/>
    </row>
    <row r="18" spans="1:8" x14ac:dyDescent="0.25">
      <c r="A18" s="46">
        <v>4</v>
      </c>
      <c r="B18" s="25" t="s">
        <v>100</v>
      </c>
      <c r="C18" s="33"/>
      <c r="D18" s="112">
        <f>D10-D14</f>
        <v>99912.209999999963</v>
      </c>
      <c r="E18" s="113"/>
    </row>
    <row r="19" spans="1:8" ht="30" customHeight="1" x14ac:dyDescent="0.25">
      <c r="A19" s="45">
        <v>5</v>
      </c>
      <c r="B19" s="117" t="s">
        <v>23</v>
      </c>
      <c r="C19" s="118"/>
      <c r="D19" s="119">
        <f>C100</f>
        <v>1617871.7640000002</v>
      </c>
      <c r="E19" s="120"/>
    </row>
    <row r="20" spans="1:8" x14ac:dyDescent="0.25">
      <c r="A20" s="46">
        <v>6</v>
      </c>
      <c r="B20" s="25" t="s">
        <v>101</v>
      </c>
      <c r="C20" s="33"/>
      <c r="D20" s="112">
        <f>D10-D19</f>
        <v>224282.41599999974</v>
      </c>
      <c r="E20" s="113"/>
    </row>
    <row r="21" spans="1:8" x14ac:dyDescent="0.25">
      <c r="A21" s="87">
        <v>7</v>
      </c>
      <c r="B21" s="88" t="s">
        <v>91</v>
      </c>
      <c r="C21" s="89"/>
      <c r="D21" s="104">
        <f>D9+D10-D19</f>
        <v>-1019899.5240000002</v>
      </c>
      <c r="E21" s="105"/>
    </row>
    <row r="22" spans="1:8" ht="31.5" customHeight="1" x14ac:dyDescent="0.25">
      <c r="A22" s="114" t="s">
        <v>8</v>
      </c>
      <c r="B22" s="115"/>
      <c r="C22" s="115"/>
      <c r="D22" s="115"/>
      <c r="E22" s="116"/>
    </row>
    <row r="23" spans="1:8" ht="73.5" customHeight="1" x14ac:dyDescent="0.25">
      <c r="A23" s="46" t="s">
        <v>21</v>
      </c>
      <c r="B23" s="82" t="s">
        <v>0</v>
      </c>
      <c r="C23" s="34" t="s">
        <v>9</v>
      </c>
      <c r="D23" s="26" t="s">
        <v>10</v>
      </c>
      <c r="E23" s="27" t="s">
        <v>1</v>
      </c>
    </row>
    <row r="24" spans="1:8" x14ac:dyDescent="0.25">
      <c r="A24" s="48">
        <v>1</v>
      </c>
      <c r="B24" s="2" t="s">
        <v>38</v>
      </c>
      <c r="C24" s="35">
        <f>SUM(C25:C26)</f>
        <v>313624.8</v>
      </c>
      <c r="D24" s="3"/>
      <c r="E24" s="3"/>
    </row>
    <row r="25" spans="1:8" s="8" customFormat="1" x14ac:dyDescent="0.25">
      <c r="A25" s="85" t="s">
        <v>24</v>
      </c>
      <c r="B25" s="91" t="s">
        <v>142</v>
      </c>
      <c r="C25" s="92">
        <v>144741</v>
      </c>
      <c r="D25" s="91" t="s">
        <v>3</v>
      </c>
      <c r="E25" s="92">
        <v>28948.2</v>
      </c>
      <c r="F25" s="74"/>
      <c r="G25" s="7"/>
      <c r="H25" s="7"/>
    </row>
    <row r="26" spans="1:8" s="8" customFormat="1" x14ac:dyDescent="0.25">
      <c r="A26" s="85" t="s">
        <v>92</v>
      </c>
      <c r="B26" s="91" t="s">
        <v>143</v>
      </c>
      <c r="C26" s="92">
        <v>168883.8</v>
      </c>
      <c r="D26" s="91" t="s">
        <v>3</v>
      </c>
      <c r="E26" s="92">
        <v>28948.2</v>
      </c>
      <c r="F26" s="74"/>
      <c r="G26" s="7"/>
      <c r="H26" s="7"/>
    </row>
    <row r="27" spans="1:8" s="9" customFormat="1" ht="28.5" x14ac:dyDescent="0.25">
      <c r="A27" s="48">
        <v>2</v>
      </c>
      <c r="B27" s="2" t="s">
        <v>39</v>
      </c>
      <c r="C27" s="35">
        <f>SUM(C28:C29)</f>
        <v>154392.29999999999</v>
      </c>
      <c r="D27" s="3"/>
      <c r="E27" s="3"/>
      <c r="F27" s="75"/>
    </row>
    <row r="28" spans="1:8" s="8" customFormat="1" x14ac:dyDescent="0.25">
      <c r="A28" s="86" t="s">
        <v>14</v>
      </c>
      <c r="B28" s="91" t="s">
        <v>138</v>
      </c>
      <c r="C28" s="92">
        <v>69959.100000000006</v>
      </c>
      <c r="D28" s="91" t="s">
        <v>3</v>
      </c>
      <c r="E28" s="92">
        <v>28948.2</v>
      </c>
      <c r="F28" s="74"/>
      <c r="G28" s="7"/>
      <c r="H28" s="7"/>
    </row>
    <row r="29" spans="1:8" s="8" customFormat="1" x14ac:dyDescent="0.25">
      <c r="A29" s="86" t="s">
        <v>16</v>
      </c>
      <c r="B29" s="91" t="s">
        <v>139</v>
      </c>
      <c r="C29" s="92">
        <v>84433.2</v>
      </c>
      <c r="D29" s="91" t="s">
        <v>3</v>
      </c>
      <c r="E29" s="92">
        <v>28948.2</v>
      </c>
      <c r="F29" s="74"/>
      <c r="G29" s="7"/>
      <c r="H29" s="7"/>
    </row>
    <row r="30" spans="1:8" s="9" customFormat="1" x14ac:dyDescent="0.25">
      <c r="A30" s="48">
        <v>3</v>
      </c>
      <c r="B30" s="2" t="s">
        <v>40</v>
      </c>
      <c r="C30" s="35"/>
      <c r="D30" s="29"/>
      <c r="E30" s="3"/>
      <c r="F30" s="75"/>
    </row>
    <row r="31" spans="1:8" s="9" customFormat="1" ht="28.5" x14ac:dyDescent="0.25">
      <c r="A31" s="48">
        <v>4</v>
      </c>
      <c r="B31" s="2" t="s">
        <v>41</v>
      </c>
      <c r="C31" s="35">
        <f>SUM(C32:C39)</f>
        <v>46560.270000000004</v>
      </c>
      <c r="D31" s="3"/>
      <c r="E31" s="3"/>
      <c r="F31" s="75"/>
    </row>
    <row r="32" spans="1:8" s="8" customFormat="1" x14ac:dyDescent="0.25">
      <c r="A32" s="86" t="s">
        <v>25</v>
      </c>
      <c r="B32" s="91" t="s">
        <v>105</v>
      </c>
      <c r="C32" s="92">
        <v>4342.2299999999996</v>
      </c>
      <c r="D32" s="91" t="s">
        <v>3</v>
      </c>
      <c r="E32" s="92">
        <v>28948.2</v>
      </c>
      <c r="F32" s="74"/>
      <c r="G32" s="7"/>
      <c r="H32" s="7"/>
    </row>
    <row r="33" spans="1:8" s="8" customFormat="1" x14ac:dyDescent="0.25">
      <c r="A33" s="86" t="s">
        <v>26</v>
      </c>
      <c r="B33" s="91" t="s">
        <v>106</v>
      </c>
      <c r="C33" s="92">
        <v>3618.53</v>
      </c>
      <c r="D33" s="91" t="s">
        <v>3</v>
      </c>
      <c r="E33" s="92">
        <v>28948.2</v>
      </c>
      <c r="F33" s="74"/>
      <c r="G33" s="7"/>
      <c r="H33" s="7"/>
    </row>
    <row r="34" spans="1:8" s="8" customFormat="1" x14ac:dyDescent="0.25">
      <c r="A34" s="86" t="s">
        <v>27</v>
      </c>
      <c r="B34" s="91" t="s">
        <v>122</v>
      </c>
      <c r="C34" s="92">
        <v>1930.84</v>
      </c>
      <c r="D34" s="91" t="s">
        <v>3</v>
      </c>
      <c r="E34" s="92">
        <v>28948.2</v>
      </c>
      <c r="F34" s="74"/>
      <c r="G34" s="7"/>
      <c r="H34" s="7"/>
    </row>
    <row r="35" spans="1:8" s="8" customFormat="1" x14ac:dyDescent="0.25">
      <c r="A35" s="86" t="s">
        <v>28</v>
      </c>
      <c r="B35" s="91" t="s">
        <v>123</v>
      </c>
      <c r="C35" s="92">
        <v>2171.11</v>
      </c>
      <c r="D35" s="91" t="s">
        <v>3</v>
      </c>
      <c r="E35" s="92">
        <v>28948.2</v>
      </c>
      <c r="F35" s="74"/>
      <c r="G35" s="7"/>
      <c r="H35" s="7"/>
    </row>
    <row r="36" spans="1:8" s="8" customFormat="1" x14ac:dyDescent="0.25">
      <c r="A36" s="86" t="s">
        <v>93</v>
      </c>
      <c r="B36" s="91" t="s">
        <v>149</v>
      </c>
      <c r="C36" s="92">
        <v>3378.25</v>
      </c>
      <c r="D36" s="91" t="s">
        <v>3</v>
      </c>
      <c r="E36" s="92">
        <v>28948.2</v>
      </c>
      <c r="F36" s="74"/>
      <c r="G36" s="7"/>
      <c r="H36" s="7"/>
    </row>
    <row r="37" spans="1:8" s="8" customFormat="1" x14ac:dyDescent="0.25">
      <c r="A37" s="86" t="s">
        <v>94</v>
      </c>
      <c r="B37" s="91" t="s">
        <v>150</v>
      </c>
      <c r="C37" s="92">
        <v>3135.09</v>
      </c>
      <c r="D37" s="91" t="s">
        <v>3</v>
      </c>
      <c r="E37" s="92">
        <v>28948.2</v>
      </c>
      <c r="F37" s="74"/>
      <c r="G37" s="7"/>
      <c r="H37" s="7"/>
    </row>
    <row r="38" spans="1:8" s="8" customFormat="1" x14ac:dyDescent="0.25">
      <c r="A38" s="86" t="s">
        <v>95</v>
      </c>
      <c r="B38" s="91" t="s">
        <v>155</v>
      </c>
      <c r="C38" s="92">
        <v>13510.12</v>
      </c>
      <c r="D38" s="91" t="s">
        <v>3</v>
      </c>
      <c r="E38" s="92">
        <v>28948.2</v>
      </c>
      <c r="F38" s="74"/>
      <c r="G38" s="7"/>
      <c r="H38" s="7"/>
    </row>
    <row r="39" spans="1:8" s="8" customFormat="1" x14ac:dyDescent="0.25">
      <c r="A39" s="86" t="s">
        <v>96</v>
      </c>
      <c r="B39" s="91" t="s">
        <v>156</v>
      </c>
      <c r="C39" s="92">
        <v>14474.1</v>
      </c>
      <c r="D39" s="91" t="s">
        <v>3</v>
      </c>
      <c r="E39" s="92">
        <v>28948.2</v>
      </c>
      <c r="F39" s="74"/>
      <c r="G39" s="7"/>
      <c r="H39" s="7"/>
    </row>
    <row r="40" spans="1:8" ht="42.75" outlineLevel="1" x14ac:dyDescent="0.25">
      <c r="A40" s="48">
        <v>5</v>
      </c>
      <c r="B40" s="93" t="s">
        <v>158</v>
      </c>
      <c r="C40" s="37">
        <f>SUM(C41:C72)</f>
        <v>476343.65</v>
      </c>
      <c r="D40" s="10"/>
      <c r="E40" s="10"/>
      <c r="G40" s="4"/>
    </row>
    <row r="41" spans="1:8" outlineLevel="1" x14ac:dyDescent="0.25">
      <c r="A41" s="46" t="s">
        <v>29</v>
      </c>
      <c r="B41" s="91" t="s">
        <v>108</v>
      </c>
      <c r="C41" s="92">
        <v>3478.04</v>
      </c>
      <c r="D41" s="91" t="s">
        <v>3</v>
      </c>
      <c r="E41" s="92">
        <v>0.7</v>
      </c>
      <c r="G41" s="4"/>
    </row>
    <row r="42" spans="1:8" outlineLevel="1" x14ac:dyDescent="0.25">
      <c r="A42" s="46" t="s">
        <v>30</v>
      </c>
      <c r="B42" s="91" t="s">
        <v>109</v>
      </c>
      <c r="C42" s="92">
        <v>385.7</v>
      </c>
      <c r="D42" s="91" t="s">
        <v>54</v>
      </c>
      <c r="E42" s="92">
        <v>1</v>
      </c>
      <c r="G42" s="4"/>
    </row>
    <row r="43" spans="1:8" ht="30" customHeight="1" outlineLevel="1" x14ac:dyDescent="0.25">
      <c r="A43" s="46" t="s">
        <v>31</v>
      </c>
      <c r="B43" s="91" t="s">
        <v>110</v>
      </c>
      <c r="C43" s="92">
        <v>23650.48</v>
      </c>
      <c r="D43" s="91" t="s">
        <v>54</v>
      </c>
      <c r="E43" s="92">
        <v>4</v>
      </c>
      <c r="G43" s="4"/>
    </row>
    <row r="44" spans="1:8" s="15" customFormat="1" outlineLevel="2" x14ac:dyDescent="0.25">
      <c r="A44" s="46" t="s">
        <v>59</v>
      </c>
      <c r="B44" s="91" t="s">
        <v>111</v>
      </c>
      <c r="C44" s="92">
        <v>5606.84</v>
      </c>
      <c r="D44" s="91" t="s">
        <v>54</v>
      </c>
      <c r="E44" s="92">
        <v>4</v>
      </c>
      <c r="F44" s="76"/>
    </row>
    <row r="45" spans="1:8" s="15" customFormat="1" outlineLevel="2" x14ac:dyDescent="0.25">
      <c r="A45" s="46" t="s">
        <v>60</v>
      </c>
      <c r="B45" s="91" t="s">
        <v>112</v>
      </c>
      <c r="C45" s="92">
        <v>9465.2000000000007</v>
      </c>
      <c r="D45" s="91" t="s">
        <v>54</v>
      </c>
      <c r="E45" s="92">
        <v>4</v>
      </c>
      <c r="F45" s="76"/>
    </row>
    <row r="46" spans="1:8" s="15" customFormat="1" outlineLevel="2" x14ac:dyDescent="0.25">
      <c r="A46" s="46" t="s">
        <v>61</v>
      </c>
      <c r="B46" s="91" t="s">
        <v>113</v>
      </c>
      <c r="C46" s="92">
        <v>1022.2</v>
      </c>
      <c r="D46" s="91" t="s">
        <v>54</v>
      </c>
      <c r="E46" s="92">
        <v>1</v>
      </c>
      <c r="F46" s="76"/>
    </row>
    <row r="47" spans="1:8" s="15" customFormat="1" outlineLevel="2" x14ac:dyDescent="0.25">
      <c r="A47" s="46" t="s">
        <v>62</v>
      </c>
      <c r="B47" s="91" t="s">
        <v>114</v>
      </c>
      <c r="C47" s="92">
        <v>7551.24</v>
      </c>
      <c r="D47" s="91" t="s">
        <v>54</v>
      </c>
      <c r="E47" s="92">
        <v>4</v>
      </c>
      <c r="F47" s="76"/>
    </row>
    <row r="48" spans="1:8" s="15" customFormat="1" outlineLevel="2" x14ac:dyDescent="0.25">
      <c r="A48" s="46" t="s">
        <v>63</v>
      </c>
      <c r="B48" s="91" t="s">
        <v>115</v>
      </c>
      <c r="C48" s="92">
        <v>1796.73</v>
      </c>
      <c r="D48" s="91" t="s">
        <v>54</v>
      </c>
      <c r="E48" s="92">
        <v>1</v>
      </c>
      <c r="F48" s="76"/>
    </row>
    <row r="49" spans="1:6" s="15" customFormat="1" outlineLevel="2" x14ac:dyDescent="0.25">
      <c r="A49" s="46" t="s">
        <v>64</v>
      </c>
      <c r="B49" s="91" t="s">
        <v>116</v>
      </c>
      <c r="C49" s="92">
        <v>2750.72</v>
      </c>
      <c r="D49" s="91" t="s">
        <v>54</v>
      </c>
      <c r="E49" s="92">
        <v>2</v>
      </c>
      <c r="F49" s="76"/>
    </row>
    <row r="50" spans="1:6" s="15" customFormat="1" outlineLevel="2" x14ac:dyDescent="0.25">
      <c r="A50" s="46" t="s">
        <v>65</v>
      </c>
      <c r="B50" s="91" t="s">
        <v>117</v>
      </c>
      <c r="C50" s="92">
        <v>1443.98</v>
      </c>
      <c r="D50" s="91" t="s">
        <v>54</v>
      </c>
      <c r="E50" s="92">
        <v>1</v>
      </c>
      <c r="F50" s="76"/>
    </row>
    <row r="51" spans="1:6" s="15" customFormat="1" outlineLevel="2" x14ac:dyDescent="0.25">
      <c r="A51" s="46" t="s">
        <v>66</v>
      </c>
      <c r="B51" s="91" t="s">
        <v>118</v>
      </c>
      <c r="C51" s="92">
        <v>23392.63</v>
      </c>
      <c r="D51" s="91" t="s">
        <v>3</v>
      </c>
      <c r="E51" s="92">
        <v>17431.169999999998</v>
      </c>
      <c r="F51" s="76"/>
    </row>
    <row r="52" spans="1:6" s="15" customFormat="1" outlineLevel="2" x14ac:dyDescent="0.25">
      <c r="A52" s="46" t="s">
        <v>67</v>
      </c>
      <c r="B52" s="91" t="s">
        <v>119</v>
      </c>
      <c r="C52" s="92">
        <v>41251.19</v>
      </c>
      <c r="D52" s="91" t="s">
        <v>3</v>
      </c>
      <c r="E52" s="92">
        <v>28948.2</v>
      </c>
      <c r="F52" s="76"/>
    </row>
    <row r="53" spans="1:6" s="15" customFormat="1" outlineLevel="2" x14ac:dyDescent="0.25">
      <c r="A53" s="46" t="s">
        <v>68</v>
      </c>
      <c r="B53" s="91" t="s">
        <v>124</v>
      </c>
      <c r="C53" s="92">
        <v>29881.42</v>
      </c>
      <c r="D53" s="91" t="s">
        <v>55</v>
      </c>
      <c r="E53" s="92">
        <v>1</v>
      </c>
      <c r="F53" s="76"/>
    </row>
    <row r="54" spans="1:6" s="15" customFormat="1" outlineLevel="2" x14ac:dyDescent="0.25">
      <c r="A54" s="46" t="s">
        <v>69</v>
      </c>
      <c r="B54" s="91" t="s">
        <v>125</v>
      </c>
      <c r="C54" s="92">
        <v>170241.99</v>
      </c>
      <c r="D54" s="91" t="s">
        <v>55</v>
      </c>
      <c r="E54" s="92">
        <v>1</v>
      </c>
      <c r="F54" s="76"/>
    </row>
    <row r="55" spans="1:6" s="15" customFormat="1" outlineLevel="2" x14ac:dyDescent="0.25">
      <c r="A55" s="46" t="s">
        <v>70</v>
      </c>
      <c r="B55" s="91" t="s">
        <v>157</v>
      </c>
      <c r="C55" s="92">
        <v>4667.76</v>
      </c>
      <c r="D55" s="91" t="s">
        <v>54</v>
      </c>
      <c r="E55" s="92">
        <v>1</v>
      </c>
      <c r="F55" s="76"/>
    </row>
    <row r="56" spans="1:6" s="15" customFormat="1" outlineLevel="2" x14ac:dyDescent="0.25">
      <c r="A56" s="46" t="s">
        <v>71</v>
      </c>
      <c r="B56" s="91" t="s">
        <v>126</v>
      </c>
      <c r="C56" s="92">
        <v>2458.64</v>
      </c>
      <c r="D56" s="91" t="s">
        <v>54</v>
      </c>
      <c r="E56" s="92">
        <v>1</v>
      </c>
      <c r="F56" s="76"/>
    </row>
    <row r="57" spans="1:6" s="15" customFormat="1" outlineLevel="2" x14ac:dyDescent="0.25">
      <c r="A57" s="46" t="s">
        <v>72</v>
      </c>
      <c r="B57" s="91" t="s">
        <v>127</v>
      </c>
      <c r="C57" s="92">
        <v>10205.52</v>
      </c>
      <c r="D57" s="91" t="s">
        <v>3</v>
      </c>
      <c r="E57" s="92">
        <v>3</v>
      </c>
      <c r="F57" s="76"/>
    </row>
    <row r="58" spans="1:6" s="15" customFormat="1" outlineLevel="2" x14ac:dyDescent="0.25">
      <c r="A58" s="46" t="s">
        <v>73</v>
      </c>
      <c r="B58" s="91" t="s">
        <v>128</v>
      </c>
      <c r="C58" s="92">
        <v>4836.55</v>
      </c>
      <c r="D58" s="91" t="s">
        <v>54</v>
      </c>
      <c r="E58" s="92">
        <v>1</v>
      </c>
      <c r="F58" s="76"/>
    </row>
    <row r="59" spans="1:6" s="15" customFormat="1" outlineLevel="2" x14ac:dyDescent="0.25">
      <c r="A59" s="46" t="s">
        <v>74</v>
      </c>
      <c r="B59" s="91" t="s">
        <v>129</v>
      </c>
      <c r="C59" s="92">
        <v>4568.66</v>
      </c>
      <c r="D59" s="91" t="s">
        <v>54</v>
      </c>
      <c r="E59" s="92">
        <v>1</v>
      </c>
      <c r="F59" s="76"/>
    </row>
    <row r="60" spans="1:6" s="15" customFormat="1" outlineLevel="2" x14ac:dyDescent="0.25">
      <c r="A60" s="46" t="s">
        <v>75</v>
      </c>
      <c r="B60" s="91" t="s">
        <v>130</v>
      </c>
      <c r="C60" s="92">
        <v>40169.96</v>
      </c>
      <c r="D60" s="91" t="s">
        <v>56</v>
      </c>
      <c r="E60" s="92">
        <v>4</v>
      </c>
      <c r="F60" s="76"/>
    </row>
    <row r="61" spans="1:6" s="15" customFormat="1" outlineLevel="2" x14ac:dyDescent="0.25">
      <c r="A61" s="46" t="s">
        <v>76</v>
      </c>
      <c r="B61" s="91" t="s">
        <v>131</v>
      </c>
      <c r="C61" s="92">
        <v>4087.79</v>
      </c>
      <c r="D61" s="91" t="s">
        <v>54</v>
      </c>
      <c r="E61" s="92">
        <v>1</v>
      </c>
      <c r="F61" s="76"/>
    </row>
    <row r="62" spans="1:6" s="15" customFormat="1" outlineLevel="2" x14ac:dyDescent="0.25">
      <c r="A62" s="46" t="s">
        <v>77</v>
      </c>
      <c r="B62" s="91" t="s">
        <v>132</v>
      </c>
      <c r="C62" s="92">
        <v>4863.22</v>
      </c>
      <c r="D62" s="91" t="s">
        <v>54</v>
      </c>
      <c r="E62" s="92">
        <v>1</v>
      </c>
      <c r="F62" s="76"/>
    </row>
    <row r="63" spans="1:6" s="15" customFormat="1" outlineLevel="2" x14ac:dyDescent="0.25">
      <c r="A63" s="46" t="s">
        <v>78</v>
      </c>
      <c r="B63" s="91" t="s">
        <v>133</v>
      </c>
      <c r="C63" s="92">
        <v>10236.44</v>
      </c>
      <c r="D63" s="91" t="s">
        <v>54</v>
      </c>
      <c r="E63" s="92">
        <v>1</v>
      </c>
      <c r="F63" s="76"/>
    </row>
    <row r="64" spans="1:6" s="15" customFormat="1" outlineLevel="2" x14ac:dyDescent="0.25">
      <c r="A64" s="46" t="s">
        <v>79</v>
      </c>
      <c r="B64" s="91" t="s">
        <v>133</v>
      </c>
      <c r="C64" s="92">
        <v>10588.45</v>
      </c>
      <c r="D64" s="91" t="s">
        <v>54</v>
      </c>
      <c r="E64" s="92">
        <v>1</v>
      </c>
      <c r="F64" s="76"/>
    </row>
    <row r="65" spans="1:8" s="15" customFormat="1" outlineLevel="2" x14ac:dyDescent="0.25">
      <c r="A65" s="46" t="s">
        <v>80</v>
      </c>
      <c r="B65" s="91" t="s">
        <v>144</v>
      </c>
      <c r="C65" s="92">
        <v>1505.26</v>
      </c>
      <c r="D65" s="91" t="s">
        <v>54</v>
      </c>
      <c r="E65" s="92">
        <v>1</v>
      </c>
      <c r="F65" s="76"/>
    </row>
    <row r="66" spans="1:8" s="15" customFormat="1" outlineLevel="2" x14ac:dyDescent="0.25">
      <c r="A66" s="46" t="s">
        <v>81</v>
      </c>
      <c r="B66" s="91" t="s">
        <v>145</v>
      </c>
      <c r="C66" s="92">
        <v>2601.52</v>
      </c>
      <c r="D66" s="91" t="s">
        <v>54</v>
      </c>
      <c r="E66" s="92">
        <v>2</v>
      </c>
      <c r="F66" s="76"/>
    </row>
    <row r="67" spans="1:8" s="15" customFormat="1" outlineLevel="2" x14ac:dyDescent="0.25">
      <c r="A67" s="46" t="s">
        <v>82</v>
      </c>
      <c r="B67" s="91" t="s">
        <v>146</v>
      </c>
      <c r="C67" s="92">
        <v>15835.42</v>
      </c>
      <c r="D67" s="91" t="s">
        <v>147</v>
      </c>
      <c r="E67" s="92">
        <v>1.32</v>
      </c>
      <c r="F67" s="76"/>
    </row>
    <row r="68" spans="1:8" s="15" customFormat="1" outlineLevel="2" x14ac:dyDescent="0.25">
      <c r="A68" s="46" t="s">
        <v>83</v>
      </c>
      <c r="B68" s="91" t="s">
        <v>151</v>
      </c>
      <c r="C68" s="92">
        <v>1924.32</v>
      </c>
      <c r="D68" s="91" t="s">
        <v>56</v>
      </c>
      <c r="E68" s="92">
        <v>0.5</v>
      </c>
      <c r="F68" s="76"/>
    </row>
    <row r="69" spans="1:8" s="15" customFormat="1" outlineLevel="2" x14ac:dyDescent="0.25">
      <c r="A69" s="46" t="s">
        <v>84</v>
      </c>
      <c r="B69" s="91" t="s">
        <v>152</v>
      </c>
      <c r="C69" s="92">
        <v>10672.15</v>
      </c>
      <c r="D69" s="91" t="s">
        <v>56</v>
      </c>
      <c r="E69" s="92">
        <v>1.5</v>
      </c>
      <c r="F69" s="76"/>
    </row>
    <row r="70" spans="1:8" s="15" customFormat="1" outlineLevel="2" x14ac:dyDescent="0.25">
      <c r="A70" s="46" t="s">
        <v>85</v>
      </c>
      <c r="B70" s="91" t="s">
        <v>153</v>
      </c>
      <c r="C70" s="92">
        <v>19856.580000000002</v>
      </c>
      <c r="D70" s="91" t="s">
        <v>56</v>
      </c>
      <c r="E70" s="92">
        <v>2.5</v>
      </c>
      <c r="F70" s="76"/>
    </row>
    <row r="71" spans="1:8" s="15" customFormat="1" outlineLevel="2" x14ac:dyDescent="0.25">
      <c r="A71" s="46" t="s">
        <v>86</v>
      </c>
      <c r="B71" s="91" t="s">
        <v>154</v>
      </c>
      <c r="C71" s="92">
        <v>5347.05</v>
      </c>
      <c r="D71" s="91" t="s">
        <v>3</v>
      </c>
      <c r="E71" s="92">
        <v>1.5</v>
      </c>
      <c r="F71" s="76"/>
    </row>
    <row r="72" spans="1:8" s="15" customFormat="1" outlineLevel="2" x14ac:dyDescent="0.25">
      <c r="A72" s="46" t="s">
        <v>87</v>
      </c>
      <c r="B72" s="61"/>
      <c r="C72" s="62"/>
      <c r="D72" s="60"/>
      <c r="E72" s="60"/>
      <c r="F72" s="76"/>
    </row>
    <row r="73" spans="1:8" s="15" customFormat="1" ht="28.5" outlineLevel="2" x14ac:dyDescent="0.25">
      <c r="A73" s="64">
        <v>6</v>
      </c>
      <c r="B73" s="2" t="s">
        <v>42</v>
      </c>
      <c r="C73" s="38"/>
      <c r="D73" s="14"/>
      <c r="E73" s="14"/>
      <c r="F73" s="76"/>
    </row>
    <row r="74" spans="1:8" s="15" customFormat="1" ht="28.5" outlineLevel="2" x14ac:dyDescent="0.25">
      <c r="A74" s="65">
        <v>7</v>
      </c>
      <c r="B74" s="2" t="s">
        <v>43</v>
      </c>
      <c r="C74" s="38"/>
      <c r="D74" s="14"/>
      <c r="E74" s="63"/>
      <c r="F74" s="76"/>
    </row>
    <row r="75" spans="1:8" s="15" customFormat="1" outlineLevel="2" x14ac:dyDescent="0.25">
      <c r="A75" s="65">
        <v>8</v>
      </c>
      <c r="B75" s="68" t="s">
        <v>44</v>
      </c>
      <c r="C75" s="69"/>
      <c r="D75" s="70"/>
      <c r="E75" s="70"/>
      <c r="F75" s="76"/>
    </row>
    <row r="76" spans="1:8" s="15" customFormat="1" ht="28.5" outlineLevel="2" x14ac:dyDescent="0.25">
      <c r="A76" s="65">
        <v>9</v>
      </c>
      <c r="B76" s="2" t="s">
        <v>45</v>
      </c>
      <c r="C76" s="38">
        <f>SUM(C77:C78)</f>
        <v>7669.06</v>
      </c>
      <c r="D76" s="14"/>
      <c r="E76" s="14"/>
      <c r="F76" s="76"/>
    </row>
    <row r="77" spans="1:8" s="8" customFormat="1" x14ac:dyDescent="0.25">
      <c r="A77" s="66" t="s">
        <v>159</v>
      </c>
      <c r="B77" s="91" t="s">
        <v>148</v>
      </c>
      <c r="C77" s="92">
        <v>7669.06</v>
      </c>
      <c r="D77" s="91" t="s">
        <v>54</v>
      </c>
      <c r="E77" s="92">
        <v>7</v>
      </c>
      <c r="F77" s="74"/>
      <c r="G77" s="7"/>
      <c r="H77" s="7"/>
    </row>
    <row r="78" spans="1:8" s="8" customFormat="1" x14ac:dyDescent="0.25">
      <c r="A78" s="66" t="s">
        <v>160</v>
      </c>
      <c r="B78" s="11"/>
      <c r="C78" s="12"/>
      <c r="D78" s="13"/>
      <c r="E78" s="13"/>
      <c r="F78" s="74"/>
      <c r="G78" s="7"/>
      <c r="H78" s="7"/>
    </row>
    <row r="79" spans="1:8" s="15" customFormat="1" ht="28.5" outlineLevel="2" x14ac:dyDescent="0.25">
      <c r="A79" s="65">
        <v>10</v>
      </c>
      <c r="B79" s="2" t="s">
        <v>46</v>
      </c>
      <c r="C79" s="38">
        <f>SUM(C80:C81)</f>
        <v>18816.330000000002</v>
      </c>
      <c r="D79" s="14"/>
      <c r="E79" s="14"/>
      <c r="F79" s="76"/>
    </row>
    <row r="80" spans="1:8" s="8" customFormat="1" x14ac:dyDescent="0.25">
      <c r="A80" s="86" t="s">
        <v>32</v>
      </c>
      <c r="B80" s="91" t="s">
        <v>136</v>
      </c>
      <c r="C80" s="92">
        <v>9648.44</v>
      </c>
      <c r="D80" s="91" t="s">
        <v>3</v>
      </c>
      <c r="E80" s="92">
        <v>28948.2</v>
      </c>
      <c r="F80" s="74"/>
      <c r="G80" s="7"/>
      <c r="H80" s="7"/>
    </row>
    <row r="81" spans="1:8" s="8" customFormat="1" x14ac:dyDescent="0.25">
      <c r="A81" s="86" t="s">
        <v>52</v>
      </c>
      <c r="B81" s="91" t="s">
        <v>137</v>
      </c>
      <c r="C81" s="92">
        <v>9167.89</v>
      </c>
      <c r="D81" s="91" t="s">
        <v>3</v>
      </c>
      <c r="E81" s="92">
        <v>28948.2</v>
      </c>
      <c r="F81" s="74"/>
      <c r="G81" s="7"/>
      <c r="H81" s="7"/>
    </row>
    <row r="82" spans="1:8" s="15" customFormat="1" ht="28.5" outlineLevel="2" x14ac:dyDescent="0.25">
      <c r="A82" s="49">
        <v>11</v>
      </c>
      <c r="B82" s="16" t="s">
        <v>47</v>
      </c>
      <c r="C82" s="38">
        <f>SUM(C83:C84)</f>
        <v>71403.64</v>
      </c>
      <c r="D82" s="14"/>
      <c r="E82" s="14"/>
      <c r="F82" s="76"/>
    </row>
    <row r="83" spans="1:8" s="8" customFormat="1" x14ac:dyDescent="0.25">
      <c r="A83" s="86" t="s">
        <v>33</v>
      </c>
      <c r="B83" s="91" t="s">
        <v>134</v>
      </c>
      <c r="C83" s="92">
        <v>32807</v>
      </c>
      <c r="D83" s="91" t="s">
        <v>3</v>
      </c>
      <c r="E83" s="92">
        <v>28948.2</v>
      </c>
      <c r="F83" s="74"/>
      <c r="G83" s="7"/>
      <c r="H83" s="7"/>
    </row>
    <row r="84" spans="1:8" s="8" customFormat="1" x14ac:dyDescent="0.25">
      <c r="A84" s="86" t="s">
        <v>97</v>
      </c>
      <c r="B84" s="91" t="s">
        <v>135</v>
      </c>
      <c r="C84" s="92">
        <v>38596.639999999999</v>
      </c>
      <c r="D84" s="91" t="s">
        <v>3</v>
      </c>
      <c r="E84" s="92">
        <v>28948.2</v>
      </c>
      <c r="F84" s="74"/>
      <c r="G84" s="7"/>
      <c r="H84" s="7"/>
    </row>
    <row r="85" spans="1:8" s="15" customFormat="1" ht="28.5" outlineLevel="2" x14ac:dyDescent="0.25">
      <c r="A85" s="49">
        <v>12</v>
      </c>
      <c r="B85" s="2" t="s">
        <v>48</v>
      </c>
      <c r="C85" s="38">
        <f>SUM(C86:C87)</f>
        <v>0</v>
      </c>
      <c r="D85" s="14"/>
      <c r="E85" s="14"/>
      <c r="F85" s="76"/>
    </row>
    <row r="86" spans="1:8" s="8" customFormat="1" x14ac:dyDescent="0.25">
      <c r="A86" s="54" t="s">
        <v>34</v>
      </c>
      <c r="B86" s="5"/>
      <c r="C86" s="36"/>
      <c r="D86" s="28"/>
      <c r="E86" s="6"/>
      <c r="F86" s="74"/>
      <c r="G86" s="7"/>
      <c r="H86" s="7"/>
    </row>
    <row r="87" spans="1:8" s="8" customFormat="1" x14ac:dyDescent="0.25">
      <c r="A87" s="54" t="s">
        <v>161</v>
      </c>
      <c r="B87" s="5"/>
      <c r="C87" s="36"/>
      <c r="D87" s="28"/>
      <c r="E87" s="6"/>
      <c r="F87" s="74"/>
      <c r="G87" s="7"/>
      <c r="H87" s="7"/>
    </row>
    <row r="88" spans="1:8" s="15" customFormat="1" ht="57" outlineLevel="2" x14ac:dyDescent="0.25">
      <c r="A88" s="49">
        <v>13</v>
      </c>
      <c r="B88" s="2" t="s">
        <v>49</v>
      </c>
      <c r="C88" s="38">
        <f>SUM(C89:C95)</f>
        <v>217182.07</v>
      </c>
      <c r="D88" s="14"/>
      <c r="E88" s="14"/>
      <c r="F88" s="76"/>
    </row>
    <row r="89" spans="1:8" s="8" customFormat="1" x14ac:dyDescent="0.25">
      <c r="A89" s="86" t="s">
        <v>35</v>
      </c>
      <c r="B89" s="91" t="s">
        <v>102</v>
      </c>
      <c r="C89" s="92">
        <v>563.04999999999995</v>
      </c>
      <c r="D89" s="91" t="s">
        <v>103</v>
      </c>
      <c r="E89" s="92">
        <v>3.65</v>
      </c>
      <c r="F89" s="74"/>
      <c r="G89" s="7"/>
      <c r="H89" s="7"/>
    </row>
    <row r="90" spans="1:8" s="8" customFormat="1" x14ac:dyDescent="0.25">
      <c r="A90" s="86" t="s">
        <v>51</v>
      </c>
      <c r="B90" s="91" t="s">
        <v>104</v>
      </c>
      <c r="C90" s="92">
        <v>1388.34</v>
      </c>
      <c r="D90" s="91" t="s">
        <v>54</v>
      </c>
      <c r="E90" s="92">
        <v>9</v>
      </c>
      <c r="F90" s="74"/>
      <c r="G90" s="7"/>
      <c r="H90" s="7"/>
    </row>
    <row r="91" spans="1:8" s="8" customFormat="1" x14ac:dyDescent="0.25">
      <c r="A91" s="86" t="s">
        <v>98</v>
      </c>
      <c r="B91" s="91" t="s">
        <v>107</v>
      </c>
      <c r="C91" s="92">
        <v>2461.36</v>
      </c>
      <c r="D91" s="91" t="s">
        <v>58</v>
      </c>
      <c r="E91" s="92">
        <v>0.28000000000000003</v>
      </c>
      <c r="F91" s="74"/>
      <c r="G91" s="7"/>
      <c r="H91" s="7"/>
    </row>
    <row r="92" spans="1:8" s="8" customFormat="1" x14ac:dyDescent="0.25">
      <c r="A92" s="86" t="s">
        <v>99</v>
      </c>
      <c r="B92" s="91" t="s">
        <v>120</v>
      </c>
      <c r="C92" s="92">
        <v>483.43</v>
      </c>
      <c r="D92" s="91" t="s">
        <v>3</v>
      </c>
      <c r="E92" s="92">
        <v>28948.2</v>
      </c>
      <c r="F92" s="74"/>
      <c r="G92" s="7"/>
      <c r="H92" s="7"/>
    </row>
    <row r="93" spans="1:8" s="8" customFormat="1" x14ac:dyDescent="0.25">
      <c r="A93" s="86" t="s">
        <v>165</v>
      </c>
      <c r="B93" s="91" t="s">
        <v>121</v>
      </c>
      <c r="C93" s="92">
        <v>483.43</v>
      </c>
      <c r="D93" s="91" t="s">
        <v>3</v>
      </c>
      <c r="E93" s="92">
        <v>28948.2</v>
      </c>
      <c r="F93" s="74"/>
      <c r="G93" s="7"/>
      <c r="H93" s="7"/>
    </row>
    <row r="94" spans="1:8" s="8" customFormat="1" x14ac:dyDescent="0.25">
      <c r="A94" s="86" t="s">
        <v>166</v>
      </c>
      <c r="B94" s="91" t="s">
        <v>140</v>
      </c>
      <c r="C94" s="92">
        <v>101559</v>
      </c>
      <c r="D94" s="91" t="s">
        <v>3</v>
      </c>
      <c r="E94" s="92">
        <v>28948.2</v>
      </c>
      <c r="F94" s="74"/>
      <c r="G94" s="7"/>
      <c r="H94" s="7"/>
    </row>
    <row r="95" spans="1:8" s="8" customFormat="1" x14ac:dyDescent="0.25">
      <c r="A95" s="86" t="s">
        <v>167</v>
      </c>
      <c r="B95" s="91" t="s">
        <v>141</v>
      </c>
      <c r="C95" s="92">
        <v>110243.46</v>
      </c>
      <c r="D95" s="91" t="s">
        <v>3</v>
      </c>
      <c r="E95" s="92">
        <v>28948.2</v>
      </c>
      <c r="F95" s="74"/>
      <c r="G95" s="7"/>
      <c r="H95" s="7"/>
    </row>
    <row r="96" spans="1:8" s="15" customFormat="1" outlineLevel="2" x14ac:dyDescent="0.25">
      <c r="A96" s="55" t="s">
        <v>162</v>
      </c>
      <c r="B96" s="17" t="s">
        <v>50</v>
      </c>
      <c r="C96" s="39">
        <f>SUM(C97:C98)</f>
        <v>42234.35</v>
      </c>
      <c r="D96" s="29"/>
      <c r="E96" s="18"/>
      <c r="F96" s="76"/>
    </row>
    <row r="97" spans="1:8" s="15" customFormat="1" ht="21" customHeight="1" outlineLevel="2" x14ac:dyDescent="0.25">
      <c r="A97" s="50" t="s">
        <v>36</v>
      </c>
      <c r="B97" s="57"/>
      <c r="C97" s="71"/>
      <c r="D97" s="72"/>
      <c r="E97" s="73"/>
      <c r="F97" s="76"/>
    </row>
    <row r="98" spans="1:8" s="15" customFormat="1" ht="21" customHeight="1" outlineLevel="2" x14ac:dyDescent="0.25">
      <c r="A98" s="50" t="s">
        <v>37</v>
      </c>
      <c r="B98" s="77" t="s">
        <v>57</v>
      </c>
      <c r="C98" s="90">
        <v>42234.35</v>
      </c>
      <c r="D98" s="78" t="s">
        <v>2</v>
      </c>
      <c r="E98" s="79"/>
      <c r="F98" s="76"/>
    </row>
    <row r="99" spans="1:8" s="15" customFormat="1" outlineLevel="2" x14ac:dyDescent="0.25">
      <c r="A99" s="58" t="s">
        <v>163</v>
      </c>
      <c r="B99" s="59" t="s">
        <v>11</v>
      </c>
      <c r="C99" s="94">
        <f>C24+C27+C30+C31+C40+C73+C74+C75+C76+C79+C82+C85+C88+C96</f>
        <v>1348226.4700000002</v>
      </c>
      <c r="D99" s="60"/>
      <c r="E99" s="60"/>
      <c r="F99" s="76"/>
    </row>
    <row r="100" spans="1:8" s="53" customFormat="1" outlineLevel="2" x14ac:dyDescent="0.25">
      <c r="A100" s="55" t="s">
        <v>164</v>
      </c>
      <c r="B100" s="51" t="s">
        <v>12</v>
      </c>
      <c r="C100" s="95">
        <f>C99*1.2</f>
        <v>1617871.7640000002</v>
      </c>
      <c r="D100" s="52" t="s">
        <v>2</v>
      </c>
      <c r="E100" s="52"/>
      <c r="F100" s="76"/>
    </row>
    <row r="101" spans="1:8" s="15" customFormat="1" outlineLevel="2" x14ac:dyDescent="0.25">
      <c r="A101" s="47"/>
      <c r="B101" s="19"/>
      <c r="C101" s="40"/>
      <c r="D101" s="20"/>
      <c r="E101" s="20"/>
      <c r="F101" s="76"/>
    </row>
    <row r="102" spans="1:8" x14ac:dyDescent="0.25">
      <c r="B102" s="1"/>
      <c r="C102" s="41"/>
      <c r="D102" s="30"/>
      <c r="E102" s="30"/>
    </row>
    <row r="103" spans="1:8" x14ac:dyDescent="0.25">
      <c r="B103" s="1"/>
      <c r="C103" s="30"/>
      <c r="D103" s="30"/>
      <c r="E103" s="30"/>
    </row>
    <row r="104" spans="1:8" s="15" customFormat="1" outlineLevel="2" x14ac:dyDescent="0.25">
      <c r="A104" s="47"/>
      <c r="F104" s="76"/>
    </row>
    <row r="105" spans="1:8" x14ac:dyDescent="0.25">
      <c r="B105" s="1"/>
      <c r="C105" s="1"/>
      <c r="D105" s="1"/>
      <c r="E105" s="1"/>
    </row>
    <row r="106" spans="1:8" ht="16.5" customHeight="1" x14ac:dyDescent="0.25">
      <c r="B106" s="1"/>
      <c r="C106" s="1"/>
      <c r="D106" s="1"/>
      <c r="E106" s="1"/>
    </row>
    <row r="107" spans="1:8" x14ac:dyDescent="0.25">
      <c r="B107" s="21"/>
      <c r="C107" s="42"/>
      <c r="D107" s="22"/>
      <c r="E107" s="22"/>
    </row>
    <row r="108" spans="1:8" s="56" customFormat="1" x14ac:dyDescent="0.25">
      <c r="A108" s="44"/>
      <c r="B108" s="21"/>
      <c r="C108" s="42"/>
      <c r="D108" s="31"/>
      <c r="E108" s="22"/>
      <c r="G108" s="1"/>
      <c r="H108" s="1"/>
    </row>
  </sheetData>
  <mergeCells count="21"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2025-03-28T04:05:59Z</dcterms:modified>
</cp:coreProperties>
</file>