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4" r:id="rId1"/>
    <sheet name="Лист2" sheetId="2" r:id="rId2"/>
    <sheet name="Лист3" sheetId="3" r:id="rId3"/>
  </sheets>
  <definedNames>
    <definedName name="_xlnm.Print_Area" localSheetId="0">'2024'!$A$1:$E$84</definedName>
  </definedNames>
  <calcPr calcId="144525" calcMode="manual"/>
</workbook>
</file>

<file path=xl/calcChain.xml><?xml version="1.0" encoding="utf-8"?>
<calcChain xmlns="http://schemas.openxmlformats.org/spreadsheetml/2006/main">
  <c r="C70" i="14" l="1"/>
  <c r="C79" i="14" l="1"/>
  <c r="C78" i="14" s="1"/>
  <c r="D17" i="14" l="1"/>
  <c r="C41" i="14" l="1"/>
  <c r="C61" i="14"/>
  <c r="C68" i="14"/>
  <c r="D14" i="14"/>
  <c r="D10" i="14"/>
  <c r="C25" i="14" l="1"/>
  <c r="D18" i="14"/>
  <c r="C28" i="14" l="1"/>
  <c r="C32" i="14" l="1"/>
  <c r="C65" i="14" l="1"/>
  <c r="C83" i="14" l="1"/>
  <c r="C84" i="14" l="1"/>
  <c r="D19" i="14" s="1"/>
  <c r="D21" i="14" l="1"/>
  <c r="D20" i="14"/>
</calcChain>
</file>

<file path=xl/sharedStrings.xml><?xml version="1.0" encoding="utf-8"?>
<sst xmlns="http://schemas.openxmlformats.org/spreadsheetml/2006/main" count="177" uniqueCount="141">
  <si>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</si>
  <si>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</si>
  <si>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</si>
  <si>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</si>
  <si>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</si>
  <si>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</si>
  <si>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</si>
  <si>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</si>
  <si>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</si>
  <si>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</si>
  <si>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</si>
  <si>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</si>
  <si>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</si>
  <si>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</si>
  <si>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</si>
  <si>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</si>
  <si>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</si>
  <si>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</si>
  <si>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</si>
  <si>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</si>
  <si>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</si>
  <si>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</si>
  <si>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</si>
  <si>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</si>
  <si>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</si>
  <si>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</si>
  <si>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</si>
  <si>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</si>
  <si>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</si>
  <si>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</si>
  <si>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</si>
  <si>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</si>
  <si>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</si>
  <si>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</si>
  <si>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</si>
  <si>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</si>
  <si>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</si>
  <si>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</si>
  <si>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</si>
  <si>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</si>
  <si>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</si>
  <si>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</si>
  <si>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</si>
  <si>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</si>
  <si>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</si>
  <si>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</si>
  <si>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</si>
  <si>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</si>
  <si>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</si>
  <si>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г. Чита ул. Батарейный, д. 8</t>
  </si>
  <si>
    <t>шт.</t>
  </si>
  <si>
    <t>дом</t>
  </si>
  <si>
    <t>узел</t>
  </si>
  <si>
    <t>м3</t>
  </si>
  <si>
    <t>Расходы по снятию показаний с ИПУ по электроэнергии</t>
  </si>
  <si>
    <t>кол-во показаний</t>
  </si>
  <si>
    <t>Старшие по дому</t>
  </si>
  <si>
    <t>14.3</t>
  </si>
  <si>
    <t>14.4</t>
  </si>
  <si>
    <t>1 стояк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</si>
  <si>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</si>
  <si>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</si>
  <si>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</si>
  <si>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</si>
  <si>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</si>
  <si>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</si>
  <si>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</si>
  <si>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</si>
  <si>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</si>
  <si>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</si>
  <si>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</si>
  <si>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</si>
  <si>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</si>
  <si>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</si>
  <si>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</si>
  <si>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</si>
  <si>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</si>
  <si>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</si>
  <si>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</si>
  <si>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</si>
  <si>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9.1</t>
  </si>
  <si>
    <t>9.2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</si>
  <si>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</si>
  <si>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</si>
  <si>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</si>
  <si>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</si>
  <si>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</si>
  <si>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</si>
  <si>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</si>
  <si>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</si>
  <si>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</si>
  <si>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13.3</t>
  </si>
  <si>
    <t>13.4</t>
  </si>
  <si>
    <t>13.5</t>
  </si>
  <si>
    <t>Дебиторская задолженность за 2024 г.</t>
  </si>
  <si>
    <t>Остатки денежных средств  за 2024 г.</t>
  </si>
  <si>
    <t>Восстановл пит в квар Батарейный 8</t>
  </si>
  <si>
    <t>1 кв.</t>
  </si>
  <si>
    <t>Гор.вода потр.при сод.общ.имущ.МКД 3,4 кв.2024 г.,1-5 эт.,К=0,8</t>
  </si>
  <si>
    <t>Гор.вода потр.при сод.общ.имущ.МКД, 1,2 кв.2024 г.,1-5 эт,К=0,8</t>
  </si>
  <si>
    <t>Завоз песка в песочницы с предварительной очисткой старого</t>
  </si>
  <si>
    <t>Изготовление дощатой песочницы 2000*2000мм с окантовкой</t>
  </si>
  <si>
    <t>Исполнение заявки не связанной с ремонтом (конструктивные элементы)</t>
  </si>
  <si>
    <t>Исполнение заявки связанной с ремонтом (инженерные сети)</t>
  </si>
  <si>
    <t>Маслянная окраска малых архитект форм с расчист старой краски</t>
  </si>
  <si>
    <t>5 м2</t>
  </si>
  <si>
    <t>Материалы и комплектующие для системы автоматики 2024 г.</t>
  </si>
  <si>
    <t>система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</si>
  <si>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</si>
  <si>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</si>
  <si>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</si>
  <si>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</si>
  <si>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</si>
  <si>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</si>
  <si>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</si>
  <si>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Переналадка элеваторного узла</t>
  </si>
  <si>
    <t>Прочистка вентканалов</t>
  </si>
  <si>
    <t>3 м</t>
  </si>
  <si>
    <t>Регулировка теплового узла (теплоносителя)</t>
  </si>
  <si>
    <t>Ремонт ВВП, ТУ, ввода ХВС Батарейный, д.8</t>
  </si>
  <si>
    <t>Ремонт сборок  д20 на стояках отопления со сбросом и послед заполн</t>
  </si>
  <si>
    <t>Смена шарового крана д 20 (ХВС ГВС)</t>
  </si>
  <si>
    <t>Смена шарового крана на трубах  отопления с проведением сварочных рабо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</si>
  <si>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</si>
  <si>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</si>
  <si>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3,4 кв.202</t>
  </si>
  <si>
    <t>1 месяц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</si>
  <si>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</si>
  <si>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</si>
  <si>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</si>
  <si>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</si>
  <si>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</si>
  <si>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</si>
  <si>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</si>
  <si>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Устройство металлического ограждения из проф трубы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</si>
  <si>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</si>
  <si>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</si>
  <si>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</si>
  <si>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</si>
  <si>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13.6</t>
  </si>
  <si>
    <t>13.7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</si>
</sst>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7">
    <xf numFmtId="0" fontId="0" fillId="0" borderId="0"/>
    <xf numFmtId="0" fontId="35" fillId="2" borderId="1" applyNumberFormat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24">
    <xf numFmtId="0" fontId="0" fillId="0" borderId="0" xfId="0"/>
    <xf numFmtId="0" fontId="36" fillId="0" borderId="0" xfId="4" applyFont="1" applyFill="1" applyAlignment="1">
      <alignment horizontal="center" wrapText="1"/>
    </xf>
    <xf numFmtId="0" fontId="37" fillId="4" borderId="2" xfId="4" applyFont="1" applyFill="1" applyBorder="1" applyAlignment="1">
      <alignment horizontal="left" vertical="top" wrapText="1"/>
    </xf>
    <xf numFmtId="164" fontId="36" fillId="4" borderId="2" xfId="5" applyFont="1" applyFill="1" applyBorder="1" applyAlignment="1">
      <alignment horizontal="right" vertical="center" wrapText="1"/>
    </xf>
    <xf numFmtId="2" fontId="36" fillId="0" borderId="0" xfId="4" applyNumberFormat="1" applyFont="1" applyFill="1" applyAlignment="1">
      <alignment horizontal="center" wrapText="1"/>
    </xf>
    <xf numFmtId="49" fontId="36" fillId="0" borderId="2" xfId="4" applyNumberFormat="1" applyFont="1" applyFill="1" applyBorder="1" applyAlignment="1">
      <alignment horizontal="left" vertical="top" wrapText="1"/>
    </xf>
    <xf numFmtId="165" fontId="36" fillId="0" borderId="2" xfId="4" applyNumberFormat="1" applyFont="1" applyFill="1" applyBorder="1" applyAlignment="1">
      <alignment horizontal="right"/>
    </xf>
    <xf numFmtId="0" fontId="36" fillId="0" borderId="0" xfId="4" applyFont="1"/>
    <xf numFmtId="0" fontId="33" fillId="0" borderId="0" xfId="4"/>
    <xf numFmtId="0" fontId="36" fillId="3" borderId="0" xfId="4" applyFont="1" applyFill="1" applyAlignment="1">
      <alignment horizontal="center" wrapText="1"/>
    </xf>
    <xf numFmtId="164" fontId="36" fillId="4" borderId="2" xfId="5" applyFont="1" applyFill="1" applyBorder="1" applyAlignment="1">
      <alignment horizontal="right"/>
    </xf>
    <xf numFmtId="0" fontId="36" fillId="0" borderId="2" xfId="4" applyFont="1" applyFill="1" applyBorder="1" applyAlignment="1">
      <alignment horizontal="left" vertical="top" wrapText="1"/>
    </xf>
    <xf numFmtId="4" fontId="36" fillId="0" borderId="2" xfId="5" applyNumberFormat="1" applyFont="1" applyFill="1" applyBorder="1" applyAlignment="1">
      <alignment horizontal="right"/>
    </xf>
    <xf numFmtId="164" fontId="36" fillId="0" borderId="2" xfId="5" applyFont="1" applyFill="1" applyBorder="1" applyAlignment="1">
      <alignment horizontal="right"/>
    </xf>
    <xf numFmtId="164" fontId="36" fillId="4" borderId="2" xfId="5" applyFont="1" applyFill="1" applyBorder="1" applyAlignment="1">
      <alignment horizontal="right" vertical="center"/>
    </xf>
    <xf numFmtId="0" fontId="36" fillId="0" borderId="0" xfId="4" applyFont="1" applyFill="1"/>
    <xf numFmtId="0" fontId="37" fillId="4" borderId="6" xfId="4" applyFont="1" applyFill="1" applyBorder="1" applyAlignment="1">
      <alignment horizontal="left" vertical="top" wrapText="1"/>
    </xf>
    <xf numFmtId="0" fontId="40" fillId="4" borderId="2" xfId="4" applyFont="1" applyFill="1" applyBorder="1" applyAlignment="1">
      <alignment horizontal="left" vertical="top" wrapText="1"/>
    </xf>
    <xf numFmtId="164" fontId="39" fillId="4" borderId="2" xfId="5" applyFont="1" applyFill="1" applyBorder="1" applyAlignment="1">
      <alignment horizontal="right" vertical="center"/>
    </xf>
    <xf numFmtId="0" fontId="36" fillId="0" borderId="0" xfId="4" applyFont="1" applyFill="1" applyBorder="1" applyAlignment="1">
      <alignment horizontal="left" vertical="top" wrapText="1"/>
    </xf>
    <xf numFmtId="164" fontId="36" fillId="0" borderId="0" xfId="5" applyFont="1" applyFill="1" applyBorder="1" applyAlignment="1">
      <alignment horizontal="right"/>
    </xf>
    <xf numFmtId="0" fontId="37" fillId="0" borderId="0" xfId="4" applyFont="1" applyFill="1" applyBorder="1" applyAlignment="1">
      <alignment horizontal="left" vertical="top" wrapText="1"/>
    </xf>
    <xf numFmtId="164" fontId="36" fillId="0" borderId="0" xfId="5" applyFont="1" applyFill="1" applyBorder="1" applyAlignment="1">
      <alignment horizontal="right" vertical="center" wrapText="1"/>
    </xf>
    <xf numFmtId="0" fontId="36" fillId="0" borderId="0" xfId="4" applyFont="1" applyFill="1" applyAlignment="1">
      <alignment horizontal="left" vertical="top" wrapText="1"/>
    </xf>
    <xf numFmtId="164" fontId="36" fillId="0" borderId="0" xfId="5" applyFont="1" applyFill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37" fillId="0" borderId="0" xfId="4" applyFont="1" applyAlignment="1">
      <alignment horizontal="right" vertical="center"/>
    </xf>
    <xf numFmtId="164" fontId="41" fillId="0" borderId="2" xfId="5" applyFont="1" applyFill="1" applyBorder="1" applyAlignment="1">
      <alignment horizontal="right" vertical="center" wrapText="1"/>
    </xf>
    <xf numFmtId="49" fontId="36" fillId="0" borderId="2" xfId="4" applyNumberFormat="1" applyFont="1" applyFill="1" applyBorder="1" applyAlignment="1">
      <alignment horizontal="right"/>
    </xf>
    <xf numFmtId="164" fontId="39" fillId="4" borderId="2" xfId="5" applyFont="1" applyFill="1" applyBorder="1" applyAlignment="1">
      <alignment horizontal="right" vertical="center" wrapText="1"/>
    </xf>
    <xf numFmtId="0" fontId="36" fillId="0" borderId="0" xfId="4" applyFont="1" applyFill="1" applyAlignment="1">
      <alignment horizontal="right" wrapText="1"/>
    </xf>
    <xf numFmtId="164" fontId="37" fillId="0" borderId="0" xfId="5" applyFont="1" applyFill="1" applyBorder="1" applyAlignment="1">
      <alignment horizontal="right" vertical="center" wrapText="1"/>
    </xf>
    <xf numFmtId="0" fontId="42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4" fontId="41" fillId="0" borderId="2" xfId="5" applyNumberFormat="1" applyFont="1" applyFill="1" applyBorder="1" applyAlignment="1">
      <alignment horizontal="right" vertical="center" wrapText="1"/>
    </xf>
    <xf numFmtId="4" fontId="37" fillId="4" borderId="2" xfId="5" applyNumberFormat="1" applyFont="1" applyFill="1" applyBorder="1" applyAlignment="1">
      <alignment horizontal="right" vertical="center" wrapText="1"/>
    </xf>
    <xf numFmtId="4" fontId="36" fillId="0" borderId="2" xfId="4" applyNumberFormat="1" applyFont="1" applyFill="1" applyBorder="1" applyAlignment="1">
      <alignment horizontal="right"/>
    </xf>
    <xf numFmtId="4" fontId="37" fillId="4" borderId="2" xfId="5" applyNumberFormat="1" applyFont="1" applyFill="1" applyBorder="1" applyAlignment="1">
      <alignment horizontal="right"/>
    </xf>
    <xf numFmtId="4" fontId="37" fillId="4" borderId="2" xfId="5" applyNumberFormat="1" applyFont="1" applyFill="1" applyBorder="1" applyAlignment="1">
      <alignment horizontal="right" vertical="center"/>
    </xf>
    <xf numFmtId="4" fontId="40" fillId="4" borderId="2" xfId="5" applyNumberFormat="1" applyFont="1" applyFill="1" applyBorder="1" applyAlignment="1">
      <alignment horizontal="right" vertical="center"/>
    </xf>
    <xf numFmtId="4" fontId="36" fillId="0" borderId="0" xfId="5" applyNumberFormat="1" applyFont="1" applyFill="1" applyBorder="1" applyAlignment="1">
      <alignment horizontal="right"/>
    </xf>
    <xf numFmtId="4" fontId="36" fillId="0" borderId="0" xfId="4" applyNumberFormat="1" applyFont="1" applyFill="1" applyAlignment="1">
      <alignment horizontal="right" wrapText="1"/>
    </xf>
    <xf numFmtId="4" fontId="37" fillId="0" borderId="0" xfId="5" applyNumberFormat="1" applyFont="1" applyFill="1" applyBorder="1" applyAlignment="1">
      <alignment horizontal="right" vertical="center" wrapText="1"/>
    </xf>
    <xf numFmtId="4" fontId="36" fillId="0" borderId="0" xfId="5" applyNumberFormat="1" applyFont="1" applyFill="1" applyAlignment="1">
      <alignment horizontal="right" vertical="center" wrapText="1"/>
    </xf>
    <xf numFmtId="0" fontId="36" fillId="0" borderId="0" xfId="4" applyFont="1" applyFill="1" applyAlignment="1">
      <alignment horizontal="center" vertical="center" wrapText="1"/>
    </xf>
    <xf numFmtId="0" fontId="43" fillId="0" borderId="2" xfId="4" applyFont="1" applyFill="1" applyBorder="1" applyAlignment="1">
      <alignment horizontal="center" vertical="center" wrapText="1"/>
    </xf>
    <xf numFmtId="0" fontId="36" fillId="0" borderId="2" xfId="4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center" vertical="center"/>
    </xf>
    <xf numFmtId="0" fontId="37" fillId="4" borderId="2" xfId="4" applyFont="1" applyFill="1" applyBorder="1" applyAlignment="1">
      <alignment horizontal="center" vertical="center" wrapText="1"/>
    </xf>
    <xf numFmtId="0" fontId="37" fillId="4" borderId="2" xfId="4" applyFont="1" applyFill="1" applyBorder="1" applyAlignment="1">
      <alignment horizontal="center" vertical="center"/>
    </xf>
    <xf numFmtId="49" fontId="36" fillId="0" borderId="2" xfId="4" applyNumberFormat="1" applyFont="1" applyFill="1" applyBorder="1" applyAlignment="1">
      <alignment horizontal="center" vertical="center"/>
    </xf>
    <xf numFmtId="49" fontId="37" fillId="4" borderId="2" xfId="4" applyNumberFormat="1" applyFont="1" applyFill="1" applyBorder="1" applyAlignment="1">
      <alignment horizontal="left" vertical="top" wrapText="1"/>
    </xf>
    <xf numFmtId="49" fontId="36" fillId="4" borderId="2" xfId="5" applyNumberFormat="1" applyFont="1" applyFill="1" applyBorder="1" applyAlignment="1">
      <alignment horizontal="right" vertical="center"/>
    </xf>
    <xf numFmtId="49" fontId="36" fillId="0" borderId="0" xfId="4" applyNumberFormat="1" applyFont="1" applyFill="1"/>
    <xf numFmtId="49" fontId="36" fillId="0" borderId="2" xfId="4" applyNumberFormat="1" applyFont="1" applyBorder="1" applyAlignment="1">
      <alignment horizontal="center" vertical="center"/>
    </xf>
    <xf numFmtId="49" fontId="37" fillId="4" borderId="2" xfId="4" applyNumberFormat="1" applyFont="1" applyFill="1" applyBorder="1" applyAlignment="1">
      <alignment horizontal="center" vertical="center"/>
    </xf>
    <xf numFmtId="4" fontId="36" fillId="0" borderId="0" xfId="4" applyNumberFormat="1" applyFont="1" applyFill="1" applyAlignment="1">
      <alignment horizontal="center" wrapText="1"/>
    </xf>
    <xf numFmtId="0" fontId="39" fillId="0" borderId="2" xfId="4" applyFont="1" applyFill="1" applyBorder="1" applyAlignment="1">
      <alignment vertical="top" wrapText="1"/>
    </xf>
    <xf numFmtId="49" fontId="36" fillId="0" borderId="7" xfId="4" applyNumberFormat="1" applyFont="1" applyFill="1" applyBorder="1" applyAlignment="1">
      <alignment horizontal="center" vertical="center"/>
    </xf>
    <xf numFmtId="0" fontId="37" fillId="0" borderId="7" xfId="4" applyFont="1" applyFill="1" applyBorder="1" applyAlignment="1">
      <alignment horizontal="left" vertical="top" wrapText="1"/>
    </xf>
    <xf numFmtId="164" fontId="36" fillId="0" borderId="7" xfId="5" applyFont="1" applyFill="1" applyBorder="1" applyAlignment="1">
      <alignment horizontal="right" vertical="center"/>
    </xf>
    <xf numFmtId="164" fontId="36" fillId="4" borderId="2" xfId="5" applyFont="1" applyFill="1" applyBorder="1" applyAlignment="1">
      <alignment vertical="center"/>
    </xf>
    <xf numFmtId="0" fontId="37" fillId="4" borderId="8" xfId="4" applyFont="1" applyFill="1" applyBorder="1" applyAlignment="1">
      <alignment horizontal="center" vertical="center"/>
    </xf>
    <xf numFmtId="0" fontId="37" fillId="4" borderId="3" xfId="4" applyFont="1" applyFill="1" applyBorder="1" applyAlignment="1">
      <alignment horizontal="center" vertical="center"/>
    </xf>
    <xf numFmtId="49" fontId="36" fillId="0" borderId="3" xfId="4" applyNumberFormat="1" applyFont="1" applyBorder="1" applyAlignment="1">
      <alignment horizontal="center" vertical="center"/>
    </xf>
    <xf numFmtId="4" fontId="42" fillId="0" borderId="0" xfId="1" applyNumberFormat="1" applyFont="1" applyFill="1" applyBorder="1" applyAlignment="1">
      <alignment vertical="center" wrapText="1"/>
    </xf>
    <xf numFmtId="0" fontId="37" fillId="4" borderId="7" xfId="4" applyFont="1" applyFill="1" applyBorder="1" applyAlignment="1">
      <alignment horizontal="left" vertical="top" wrapText="1"/>
    </xf>
    <xf numFmtId="4" fontId="37" fillId="4" borderId="7" xfId="5" applyNumberFormat="1" applyFont="1" applyFill="1" applyBorder="1" applyAlignment="1">
      <alignment horizontal="right" vertical="center"/>
    </xf>
    <xf numFmtId="164" fontId="36" fillId="4" borderId="7" xfId="5" applyFont="1" applyFill="1" applyBorder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9" fillId="0" borderId="2" xfId="5" applyFont="1" applyFill="1" applyBorder="1" applyAlignment="1">
      <alignment horizontal="right" vertical="center"/>
    </xf>
    <xf numFmtId="4" fontId="36" fillId="0" borderId="0" xfId="4" applyNumberFormat="1" applyFont="1"/>
    <xf numFmtId="4" fontId="36" fillId="3" borderId="0" xfId="4" applyNumberFormat="1" applyFont="1" applyFill="1" applyAlignment="1">
      <alignment horizontal="center" wrapText="1"/>
    </xf>
    <xf numFmtId="4" fontId="36" fillId="0" borderId="0" xfId="4" applyNumberFormat="1" applyFont="1" applyFill="1"/>
    <xf numFmtId="0" fontId="39" fillId="0" borderId="7" xfId="4" applyFont="1" applyFill="1" applyBorder="1" applyAlignment="1">
      <alignment vertical="top" wrapText="1"/>
    </xf>
    <xf numFmtId="164" fontId="39" fillId="0" borderId="7" xfId="5" applyFont="1" applyFill="1" applyBorder="1" applyAlignment="1">
      <alignment horizontal="right" vertical="center" wrapText="1"/>
    </xf>
    <xf numFmtId="164" fontId="39" fillId="0" borderId="7" xfId="5" applyFont="1" applyFill="1" applyBorder="1" applyAlignment="1">
      <alignment horizontal="right" vertical="center"/>
    </xf>
    <xf numFmtId="164" fontId="36" fillId="0" borderId="0" xfId="5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1" fillId="0" borderId="2" xfId="1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right" vertical="top" wrapText="1"/>
    </xf>
    <xf numFmtId="164" fontId="36" fillId="0" borderId="0" xfId="5" applyFont="1" applyFill="1" applyAlignment="1">
      <alignment horizontal="left" vertical="center" wrapText="1"/>
    </xf>
    <xf numFmtId="0" fontId="37" fillId="4" borderId="2" xfId="155" applyFont="1" applyFill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0" fontId="37" fillId="5" borderId="2" xfId="4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right" vertical="center" wrapText="1"/>
    </xf>
    <xf numFmtId="4" fontId="39" fillId="5" borderId="7" xfId="5" applyNumberFormat="1" applyFont="1" applyFill="1" applyBorder="1" applyAlignment="1">
      <alignment horizontal="right" vertical="center"/>
    </xf>
    <xf numFmtId="4" fontId="39" fillId="5" borderId="2" xfId="5" applyNumberFormat="1" applyFont="1" applyFill="1" applyBorder="1" applyAlignment="1">
      <alignment horizontal="right" vertical="center"/>
    </xf>
    <xf numFmtId="49" fontId="34" fillId="0" borderId="2" xfId="2" applyNumberFormat="1" applyFill="1" applyBorder="1"/>
    <xf numFmtId="165" fontId="34" fillId="0" borderId="2" xfId="2" applyNumberFormat="1" applyFill="1" applyBorder="1"/>
    <xf numFmtId="49" fontId="34" fillId="0" borderId="2" xfId="2" applyNumberFormat="1" applyFill="1" applyBorder="1" applyAlignment="1">
      <alignment wrapText="1"/>
    </xf>
    <xf numFmtId="4" fontId="37" fillId="5" borderId="7" xfId="5" applyNumberFormat="1" applyFont="1" applyFill="1" applyBorder="1" applyAlignment="1">
      <alignment horizontal="right" vertical="center"/>
    </xf>
    <xf numFmtId="49" fontId="1" fillId="0" borderId="2" xfId="2" applyNumberFormat="1" applyFont="1" applyFill="1" applyBorder="1"/>
    <xf numFmtId="4" fontId="37" fillId="5" borderId="2" xfId="5" applyNumberFormat="1" applyFont="1" applyFill="1" applyBorder="1" applyAlignment="1">
      <alignment horizontal="right" vertical="center"/>
    </xf>
    <xf numFmtId="4" fontId="36" fillId="5" borderId="0" xfId="5" applyNumberFormat="1" applyFont="1" applyFill="1" applyAlignment="1">
      <alignment horizontal="center" vertical="center" wrapText="1"/>
    </xf>
    <xf numFmtId="0" fontId="40" fillId="0" borderId="0" xfId="4" applyFont="1" applyFill="1" applyBorder="1" applyAlignment="1">
      <alignment horizontal="center" vertical="center" wrapText="1"/>
    </xf>
    <xf numFmtId="164" fontId="36" fillId="5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center" vertical="center" wrapText="1"/>
    </xf>
    <xf numFmtId="0" fontId="41" fillId="0" borderId="4" xfId="1" applyFont="1" applyFill="1" applyBorder="1" applyAlignment="1">
      <alignment horizontal="center" vertical="center" wrapText="1"/>
    </xf>
    <xf numFmtId="0" fontId="41" fillId="0" borderId="5" xfId="1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2" fillId="0" borderId="2" xfId="1" applyNumberFormat="1" applyFont="1" applyFill="1" applyBorder="1" applyAlignment="1">
      <alignment horizontal="right" vertical="center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0" fontId="42" fillId="0" borderId="2" xfId="1" applyFont="1" applyFill="1" applyBorder="1" applyAlignment="1">
      <alignment horizontal="left" vertical="center" wrapText="1"/>
    </xf>
    <xf numFmtId="4" fontId="42" fillId="0" borderId="3" xfId="1" applyNumberFormat="1" applyFont="1" applyFill="1" applyBorder="1" applyAlignment="1">
      <alignment horizontal="right" vertical="center" wrapText="1"/>
    </xf>
    <xf numFmtId="4" fontId="42" fillId="0" borderId="5" xfId="1" applyNumberFormat="1" applyFont="1" applyFill="1" applyBorder="1" applyAlignment="1">
      <alignment horizontal="right" vertical="center" wrapText="1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7" fillId="0" borderId="3" xfId="4" applyFont="1" applyFill="1" applyBorder="1" applyAlignment="1">
      <alignment horizontal="center" vertical="center" wrapText="1"/>
    </xf>
    <xf numFmtId="0" fontId="37" fillId="0" borderId="4" xfId="4" applyFont="1" applyFill="1" applyBorder="1" applyAlignment="1">
      <alignment horizontal="center" vertical="center" wrapText="1"/>
    </xf>
    <xf numFmtId="0" fontId="37" fillId="0" borderId="5" xfId="4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left" vertical="center" wrapText="1"/>
    </xf>
    <xf numFmtId="4" fontId="42" fillId="5" borderId="3" xfId="1" applyNumberFormat="1" applyFont="1" applyFill="1" applyBorder="1" applyAlignment="1">
      <alignment horizontal="right" vertical="center" wrapText="1"/>
    </xf>
    <xf numFmtId="4" fontId="42" fillId="5" borderId="5" xfId="1" applyNumberFormat="1" applyFont="1" applyFill="1" applyBorder="1" applyAlignment="1">
      <alignment horizontal="right" vertical="center" wrapText="1"/>
    </xf>
  </cellXfs>
  <cellStyles count="317">
    <cellStyle name="Вывод" xfId="1" builtinId="21"/>
    <cellStyle name="Гиперссылка 2" xfId="67"/>
    <cellStyle name="Обычный" xfId="0" builtinId="0"/>
    <cellStyle name="Обычный 10" xfId="17"/>
    <cellStyle name="Обычный 10 2" xfId="69"/>
    <cellStyle name="Обычный 10 3" xfId="70"/>
    <cellStyle name="Обычный 10 4" xfId="71"/>
    <cellStyle name="Обычный 10 5" xfId="72"/>
    <cellStyle name="Обычный 11" xfId="19"/>
    <cellStyle name="Обычный 11 2" xfId="73"/>
    <cellStyle name="Обычный 11 3" xfId="74"/>
    <cellStyle name="Обычный 11 4" xfId="75"/>
    <cellStyle name="Обычный 11 5" xfId="76"/>
    <cellStyle name="Обычный 12" xfId="21"/>
    <cellStyle name="Обычный 12 2" xfId="77"/>
    <cellStyle name="Обычный 12 3" xfId="78"/>
    <cellStyle name="Обычный 12 4" xfId="79"/>
    <cellStyle name="Обычный 12 5" xfId="80"/>
    <cellStyle name="Обычный 13" xfId="23"/>
    <cellStyle name="Обычный 13 2" xfId="81"/>
    <cellStyle name="Обычный 13 2 2" xfId="68"/>
    <cellStyle name="Обычный 13 3" xfId="82"/>
    <cellStyle name="Обычный 13 4" xfId="83"/>
    <cellStyle name="Обычный 13 5" xfId="84"/>
    <cellStyle name="Обычный 14" xfId="25"/>
    <cellStyle name="Обычный 14 2" xfId="85"/>
    <cellStyle name="Обычный 14 3" xfId="86"/>
    <cellStyle name="Обычный 14 4" xfId="87"/>
    <cellStyle name="Обычный 14 5" xfId="88"/>
    <cellStyle name="Обычный 15" xfId="27"/>
    <cellStyle name="Обычный 15 2" xfId="89"/>
    <cellStyle name="Обычный 15 3" xfId="90"/>
    <cellStyle name="Обычный 15 4" xfId="91"/>
    <cellStyle name="Обычный 15 5" xfId="92"/>
    <cellStyle name="Обычный 16" xfId="29"/>
    <cellStyle name="Обычный 16 2" xfId="93"/>
    <cellStyle name="Обычный 16 3" xfId="94"/>
    <cellStyle name="Обычный 16 4" xfId="95"/>
    <cellStyle name="Обычный 16 5" xfId="96"/>
    <cellStyle name="Обычный 17" xfId="31"/>
    <cellStyle name="Обычный 17 2" xfId="97"/>
    <cellStyle name="Обычный 17 3" xfId="98"/>
    <cellStyle name="Обычный 17 4" xfId="99"/>
    <cellStyle name="Обычный 17 5" xfId="100"/>
    <cellStyle name="Обычный 18" xfId="33"/>
    <cellStyle name="Обычный 18 2" xfId="101"/>
    <cellStyle name="Обычный 18 3" xfId="102"/>
    <cellStyle name="Обычный 18 4" xfId="103"/>
    <cellStyle name="Обычный 18 5" xfId="104"/>
    <cellStyle name="Обычный 19" xfId="35"/>
    <cellStyle name="Обычный 19 2" xfId="105"/>
    <cellStyle name="Обычный 19 3" xfId="106"/>
    <cellStyle name="Обычный 19 4" xfId="107"/>
    <cellStyle name="Обычный 19 5" xfId="108"/>
    <cellStyle name="Обычный 2" xfId="2"/>
    <cellStyle name="Обычный 2 2" xfId="109"/>
    <cellStyle name="Обычный 2 3" xfId="110"/>
    <cellStyle name="Обычный 2 4" xfId="111"/>
    <cellStyle name="Обычный 2 5" xfId="112"/>
    <cellStyle name="Обычный 20" xfId="37"/>
    <cellStyle name="Обычный 20 2" xfId="113"/>
    <cellStyle name="Обычный 20 2 2" xfId="114"/>
    <cellStyle name="Обычный 20 2 3" xfId="115"/>
    <cellStyle name="Обычный 20 3" xfId="116"/>
    <cellStyle name="Обычный 20 4" xfId="117"/>
    <cellStyle name="Обычный 20 5" xfId="118"/>
    <cellStyle name="Обычный 21" xfId="39"/>
    <cellStyle name="Обычный 21 2" xfId="119"/>
    <cellStyle name="Обычный 21 3" xfId="120"/>
    <cellStyle name="Обычный 21 4" xfId="121"/>
    <cellStyle name="Обычный 21 5" xfId="122"/>
    <cellStyle name="Обычный 22" xfId="41"/>
    <cellStyle name="Обычный 22 2" xfId="123"/>
    <cellStyle name="Обычный 22 3" xfId="124"/>
    <cellStyle name="Обычный 22 4" xfId="125"/>
    <cellStyle name="Обычный 22 5" xfId="126"/>
    <cellStyle name="Обычный 23" xfId="43"/>
    <cellStyle name="Обычный 23 2" xfId="127"/>
    <cellStyle name="Обычный 23 3" xfId="128"/>
    <cellStyle name="Обычный 23 4" xfId="129"/>
    <cellStyle name="Обычный 23 5" xfId="130"/>
    <cellStyle name="Обычный 24" xfId="45"/>
    <cellStyle name="Обычный 24 2" xfId="131"/>
    <cellStyle name="Обычный 24 3" xfId="132"/>
    <cellStyle name="Обычный 24 4" xfId="133"/>
    <cellStyle name="Обычный 24 5" xfId="134"/>
    <cellStyle name="Обычный 25" xfId="47"/>
    <cellStyle name="Обычный 25 2" xfId="135"/>
    <cellStyle name="Обычный 25 3" xfId="136"/>
    <cellStyle name="Обычный 25 4" xfId="137"/>
    <cellStyle name="Обычный 25 5" xfId="138"/>
    <cellStyle name="Обычный 26" xfId="49"/>
    <cellStyle name="Обычный 26 2" xfId="139"/>
    <cellStyle name="Обычный 26 3" xfId="140"/>
    <cellStyle name="Обычный 26 4" xfId="141"/>
    <cellStyle name="Обычный 26 5" xfId="142"/>
    <cellStyle name="Обычный 27" xfId="50"/>
    <cellStyle name="Обычный 27 2" xfId="143"/>
    <cellStyle name="Обычный 27 3" xfId="144"/>
    <cellStyle name="Обычный 27 4" xfId="145"/>
    <cellStyle name="Обычный 27 5" xfId="146"/>
    <cellStyle name="Обычный 28" xfId="52"/>
    <cellStyle name="Обычный 28 2" xfId="147"/>
    <cellStyle name="Обычный 28 3" xfId="148"/>
    <cellStyle name="Обычный 28 4" xfId="149"/>
    <cellStyle name="Обычный 28 5" xfId="150"/>
    <cellStyle name="Обычный 29" xfId="54"/>
    <cellStyle name="Обычный 29 2" xfId="151"/>
    <cellStyle name="Обычный 29 3" xfId="152"/>
    <cellStyle name="Обычный 29 4" xfId="153"/>
    <cellStyle name="Обычный 29 5" xfId="154"/>
    <cellStyle name="Обычный 3" xfId="4"/>
    <cellStyle name="Обычный 3 2" xfId="155"/>
    <cellStyle name="Обычный 3 2 2" xfId="156"/>
    <cellStyle name="Обычный 3 2 3" xfId="157"/>
    <cellStyle name="Обычный 3 3" xfId="158"/>
    <cellStyle name="Обычный 3 3 2" xfId="159"/>
    <cellStyle name="Обычный 3 3 3" xfId="160"/>
    <cellStyle name="Обычный 3 4" xfId="161"/>
    <cellStyle name="Обычный 3 5" xfId="162"/>
    <cellStyle name="Обычный 30" xfId="56"/>
    <cellStyle name="Обычный 30 2" xfId="163"/>
    <cellStyle name="Обычный 30 3" xfId="164"/>
    <cellStyle name="Обычный 30 4" xfId="165"/>
    <cellStyle name="Обычный 30 5" xfId="166"/>
    <cellStyle name="Обычный 31" xfId="58"/>
    <cellStyle name="Обычный 31 2" xfId="167"/>
    <cellStyle name="Обычный 31 3" xfId="168"/>
    <cellStyle name="Обычный 31 4" xfId="169"/>
    <cellStyle name="Обычный 31 5" xfId="170"/>
    <cellStyle name="Обычный 32" xfId="60"/>
    <cellStyle name="Обычный 32 2" xfId="171"/>
    <cellStyle name="Обычный 32 3" xfId="172"/>
    <cellStyle name="Обычный 32 4" xfId="173"/>
    <cellStyle name="Обычный 32 5" xfId="174"/>
    <cellStyle name="Обычный 33" xfId="62"/>
    <cellStyle name="Обычный 33 2" xfId="175"/>
    <cellStyle name="Обычный 33 3" xfId="176"/>
    <cellStyle name="Обычный 34" xfId="63"/>
    <cellStyle name="Обычный 4" xfId="6"/>
    <cellStyle name="Обычный 4 2" xfId="65"/>
    <cellStyle name="Обычный 4 3" xfId="177"/>
    <cellStyle name="Обычный 4 4" xfId="178"/>
    <cellStyle name="Обычный 4 5" xfId="179"/>
    <cellStyle name="Обычный 5" xfId="8"/>
    <cellStyle name="Обычный 5 2" xfId="180"/>
    <cellStyle name="Обычный 5 3" xfId="181"/>
    <cellStyle name="Обычный 5 4" xfId="182"/>
    <cellStyle name="Обычный 5 5" xfId="183"/>
    <cellStyle name="Обычный 6" xfId="10"/>
    <cellStyle name="Обычный 6 2" xfId="184"/>
    <cellStyle name="Обычный 6 3" xfId="185"/>
    <cellStyle name="Обычный 6 4" xfId="186"/>
    <cellStyle name="Обычный 6 5" xfId="187"/>
    <cellStyle name="Обычный 7" xfId="12"/>
    <cellStyle name="Обычный 7 2" xfId="188"/>
    <cellStyle name="Обычный 7 3" xfId="189"/>
    <cellStyle name="Обычный 7 4" xfId="190"/>
    <cellStyle name="Обычный 7 5" xfId="191"/>
    <cellStyle name="Обычный 8" xfId="14"/>
    <cellStyle name="Обычный 8 2" xfId="192"/>
    <cellStyle name="Обычный 8 3" xfId="193"/>
    <cellStyle name="Обычный 8 4" xfId="194"/>
    <cellStyle name="Обычный 8 5" xfId="195"/>
    <cellStyle name="Обычный 9" xfId="16"/>
    <cellStyle name="Обычный 9 2" xfId="196"/>
    <cellStyle name="Обычный 9 3" xfId="197"/>
    <cellStyle name="Обычный 9 4" xfId="198"/>
    <cellStyle name="Обычный 9 5" xfId="199"/>
    <cellStyle name="Финансовый 10" xfId="20"/>
    <cellStyle name="Финансовый 10 2" xfId="200"/>
    <cellStyle name="Финансовый 10 3" xfId="201"/>
    <cellStyle name="Финансовый 10 4" xfId="202"/>
    <cellStyle name="Финансовый 10 5" xfId="203"/>
    <cellStyle name="Финансовый 11" xfId="22"/>
    <cellStyle name="Финансовый 11 2" xfId="204"/>
    <cellStyle name="Финансовый 11 3" xfId="205"/>
    <cellStyle name="Финансовый 11 4" xfId="206"/>
    <cellStyle name="Финансовый 11 5" xfId="207"/>
    <cellStyle name="Финансовый 12" xfId="24"/>
    <cellStyle name="Финансовый 12 2" xfId="208"/>
    <cellStyle name="Финансовый 12 3" xfId="209"/>
    <cellStyle name="Финансовый 12 4" xfId="210"/>
    <cellStyle name="Финансовый 12 5" xfId="211"/>
    <cellStyle name="Финансовый 13" xfId="26"/>
    <cellStyle name="Финансовый 13 2" xfId="212"/>
    <cellStyle name="Финансовый 13 3" xfId="213"/>
    <cellStyle name="Финансовый 13 4" xfId="214"/>
    <cellStyle name="Финансовый 13 5" xfId="215"/>
    <cellStyle name="Финансовый 14" xfId="28"/>
    <cellStyle name="Финансовый 14 2" xfId="216"/>
    <cellStyle name="Финансовый 14 3" xfId="217"/>
    <cellStyle name="Финансовый 14 4" xfId="218"/>
    <cellStyle name="Финансовый 14 5" xfId="219"/>
    <cellStyle name="Финансовый 15" xfId="30"/>
    <cellStyle name="Финансовый 15 2" xfId="220"/>
    <cellStyle name="Финансовый 15 3" xfId="221"/>
    <cellStyle name="Финансовый 15 4" xfId="222"/>
    <cellStyle name="Финансовый 15 5" xfId="223"/>
    <cellStyle name="Финансовый 16" xfId="32"/>
    <cellStyle name="Финансовый 16 2" xfId="224"/>
    <cellStyle name="Финансовый 16 3" xfId="225"/>
    <cellStyle name="Финансовый 16 4" xfId="226"/>
    <cellStyle name="Финансовый 16 5" xfId="227"/>
    <cellStyle name="Финансовый 17" xfId="34"/>
    <cellStyle name="Финансовый 17 2" xfId="228"/>
    <cellStyle name="Финансовый 17 3" xfId="229"/>
    <cellStyle name="Финансовый 17 4" xfId="230"/>
    <cellStyle name="Финансовый 17 5" xfId="231"/>
    <cellStyle name="Финансовый 18" xfId="36"/>
    <cellStyle name="Финансовый 18 2" xfId="232"/>
    <cellStyle name="Финансовый 18 3" xfId="233"/>
    <cellStyle name="Финансовый 18 4" xfId="234"/>
    <cellStyle name="Финансовый 18 5" xfId="235"/>
    <cellStyle name="Финансовый 19" xfId="38"/>
    <cellStyle name="Финансовый 19 2" xfId="236"/>
    <cellStyle name="Финансовый 19 3" xfId="237"/>
    <cellStyle name="Финансовый 19 4" xfId="238"/>
    <cellStyle name="Финансовый 19 5" xfId="239"/>
    <cellStyle name="Финансовый 2" xfId="3"/>
    <cellStyle name="Финансовый 2 2" xfId="240"/>
    <cellStyle name="Финансовый 2 3" xfId="241"/>
    <cellStyle name="Финансовый 2 4" xfId="242"/>
    <cellStyle name="Финансовый 2 5" xfId="243"/>
    <cellStyle name="Финансовый 20" xfId="40"/>
    <cellStyle name="Финансовый 20 2" xfId="244"/>
    <cellStyle name="Финансовый 20 3" xfId="245"/>
    <cellStyle name="Финансовый 20 4" xfId="246"/>
    <cellStyle name="Финансовый 20 5" xfId="247"/>
    <cellStyle name="Финансовый 21" xfId="42"/>
    <cellStyle name="Финансовый 21 2" xfId="248"/>
    <cellStyle name="Финансовый 21 3" xfId="249"/>
    <cellStyle name="Финансовый 21 4" xfId="250"/>
    <cellStyle name="Финансовый 21 5" xfId="251"/>
    <cellStyle name="Финансовый 22" xfId="44"/>
    <cellStyle name="Финансовый 22 2" xfId="252"/>
    <cellStyle name="Финансовый 22 3" xfId="253"/>
    <cellStyle name="Финансовый 22 4" xfId="254"/>
    <cellStyle name="Финансовый 22 5" xfId="255"/>
    <cellStyle name="Финансовый 23" xfId="46"/>
    <cellStyle name="Финансовый 23 2" xfId="256"/>
    <cellStyle name="Финансовый 23 3" xfId="257"/>
    <cellStyle name="Финансовый 23 4" xfId="258"/>
    <cellStyle name="Финансовый 23 5" xfId="259"/>
    <cellStyle name="Финансовый 24" xfId="48"/>
    <cellStyle name="Финансовый 24 2" xfId="260"/>
    <cellStyle name="Финансовый 24 3" xfId="261"/>
    <cellStyle name="Финансовый 24 4" xfId="262"/>
    <cellStyle name="Финансовый 24 5" xfId="263"/>
    <cellStyle name="Финансовый 25" xfId="51"/>
    <cellStyle name="Финансовый 25 2" xfId="264"/>
    <cellStyle name="Финансовый 25 3" xfId="265"/>
    <cellStyle name="Финансовый 25 4" xfId="266"/>
    <cellStyle name="Финансовый 25 5" xfId="267"/>
    <cellStyle name="Финансовый 26" xfId="53"/>
    <cellStyle name="Финансовый 26 2" xfId="268"/>
    <cellStyle name="Финансовый 26 3" xfId="269"/>
    <cellStyle name="Финансовый 26 4" xfId="270"/>
    <cellStyle name="Финансовый 26 5" xfId="271"/>
    <cellStyle name="Финансовый 27" xfId="55"/>
    <cellStyle name="Финансовый 27 2" xfId="272"/>
    <cellStyle name="Финансовый 27 3" xfId="273"/>
    <cellStyle name="Финансовый 27 4" xfId="274"/>
    <cellStyle name="Финансовый 27 5" xfId="275"/>
    <cellStyle name="Финансовый 28" xfId="57"/>
    <cellStyle name="Финансовый 28 2" xfId="276"/>
    <cellStyle name="Финансовый 28 3" xfId="277"/>
    <cellStyle name="Финансовый 28 4" xfId="278"/>
    <cellStyle name="Финансовый 28 5" xfId="279"/>
    <cellStyle name="Финансовый 29" xfId="59"/>
    <cellStyle name="Финансовый 29 2" xfId="280"/>
    <cellStyle name="Финансовый 29 3" xfId="281"/>
    <cellStyle name="Финансовый 29 4" xfId="282"/>
    <cellStyle name="Финансовый 29 5" xfId="283"/>
    <cellStyle name="Финансовый 3" xfId="5"/>
    <cellStyle name="Финансовый 3 2" xfId="284"/>
    <cellStyle name="Финансовый 3 2 2" xfId="285"/>
    <cellStyle name="Финансовый 3 2 3" xfId="286"/>
    <cellStyle name="Финансовый 3 3" xfId="287"/>
    <cellStyle name="Финансовый 3 4" xfId="288"/>
    <cellStyle name="Финансовый 3 5" xfId="289"/>
    <cellStyle name="Финансовый 30" xfId="61"/>
    <cellStyle name="Финансовый 30 2" xfId="290"/>
    <cellStyle name="Финансовый 30 3" xfId="291"/>
    <cellStyle name="Финансовый 30 4" xfId="292"/>
    <cellStyle name="Финансовый 30 5" xfId="293"/>
    <cellStyle name="Финансовый 31" xfId="64"/>
    <cellStyle name="Финансовый 4" xfId="7"/>
    <cellStyle name="Финансовый 4 2" xfId="66"/>
    <cellStyle name="Финансовый 4 3" xfId="294"/>
    <cellStyle name="Финансовый 4 4" xfId="295"/>
    <cellStyle name="Финансовый 4 5" xfId="296"/>
    <cellStyle name="Финансовый 5" xfId="9"/>
    <cellStyle name="Финансовый 5 2" xfId="297"/>
    <cellStyle name="Финансовый 5 3" xfId="298"/>
    <cellStyle name="Финансовый 5 4" xfId="299"/>
    <cellStyle name="Финансовый 5 5" xfId="300"/>
    <cellStyle name="Финансовый 6" xfId="11"/>
    <cellStyle name="Финансовый 6 2" xfId="301"/>
    <cellStyle name="Финансовый 6 3" xfId="302"/>
    <cellStyle name="Финансовый 6 4" xfId="303"/>
    <cellStyle name="Финансовый 6 5" xfId="304"/>
    <cellStyle name="Финансовый 7" xfId="13"/>
    <cellStyle name="Финансовый 7 2" xfId="305"/>
    <cellStyle name="Финансовый 7 3" xfId="306"/>
    <cellStyle name="Финансовый 7 4" xfId="307"/>
    <cellStyle name="Финансовый 7 5" xfId="308"/>
    <cellStyle name="Финансовый 8" xfId="15"/>
    <cellStyle name="Финансовый 8 2" xfId="309"/>
    <cellStyle name="Финансовый 8 3" xfId="310"/>
    <cellStyle name="Финансовый 8 4" xfId="311"/>
    <cellStyle name="Финансовый 8 5" xfId="312"/>
    <cellStyle name="Финансовый 9" xfId="18"/>
    <cellStyle name="Финансовый 9 2" xfId="313"/>
    <cellStyle name="Финансовый 9 3" xfId="314"/>
    <cellStyle name="Финансовый 9 4" xfId="315"/>
    <cellStyle name="Финансовый 9 5" xfId="3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2"/>
  <sheetViews>
    <sheetView tabSelected="1" zoomScaleNormal="100" workbookViewId="0"/>
  </sheetViews>
  <sheetFormatPr defaultRowHeight="15" outlineLevelRow="2" x14ac:dyDescent="0.25"/>
  <cols>
    <col min="1" max="1" width="9.140625" style="46"/>
    <col min="2" max="2" width="68.140625" style="23" customWidth="1"/>
    <col min="3" max="3" width="14.7109375" style="45" customWidth="1"/>
    <col min="4" max="4" width="10.85546875" style="24" customWidth="1"/>
    <col min="5" max="5" width="12.7109375" style="24" customWidth="1"/>
    <col min="6" max="6" width="31.5703125" style="58" customWidth="1"/>
    <col min="7" max="16384" width="9.140625" style="1"/>
  </cols>
  <sheetData>
    <row r="3" spans="1:7" ht="15.75" customHeight="1" x14ac:dyDescent="0.25">
      <c r="A3" s="98" t="s">
        <v>4</v>
      </c>
      <c r="B3" s="98"/>
      <c r="C3" s="98"/>
      <c r="D3" s="98"/>
      <c r="E3" s="98"/>
    </row>
    <row r="4" spans="1:7" ht="15" customHeight="1" x14ac:dyDescent="0.25">
      <c r="A4" s="98" t="s">
        <v>49</v>
      </c>
      <c r="B4" s="98"/>
      <c r="C4" s="98"/>
      <c r="D4" s="98"/>
      <c r="E4" s="98"/>
    </row>
    <row r="5" spans="1:7" ht="17.25" customHeight="1" x14ac:dyDescent="0.25">
      <c r="A5" s="99" t="s">
        <v>61</v>
      </c>
      <c r="B5" s="99"/>
      <c r="C5" s="99"/>
      <c r="D5" s="99"/>
      <c r="E5" s="99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2" t="s">
        <v>60</v>
      </c>
      <c r="C7" s="97">
        <v>4874</v>
      </c>
      <c r="D7" s="83" t="s">
        <v>3</v>
      </c>
    </row>
    <row r="8" spans="1:7" ht="39" customHeight="1" x14ac:dyDescent="0.25">
      <c r="A8" s="100" t="s">
        <v>5</v>
      </c>
      <c r="B8" s="101"/>
      <c r="C8" s="101"/>
      <c r="D8" s="101"/>
      <c r="E8" s="102"/>
    </row>
    <row r="9" spans="1:7" x14ac:dyDescent="0.25">
      <c r="A9" s="86">
        <v>1</v>
      </c>
      <c r="B9" s="103" t="s">
        <v>62</v>
      </c>
      <c r="C9" s="104"/>
      <c r="D9" s="105">
        <v>3731097.5</v>
      </c>
      <c r="E9" s="106"/>
    </row>
    <row r="10" spans="1:7" ht="30" x14ac:dyDescent="0.25">
      <c r="A10" s="47">
        <v>2</v>
      </c>
      <c r="B10" s="80" t="s">
        <v>6</v>
      </c>
      <c r="C10" s="33"/>
      <c r="D10" s="107">
        <f>D11+D12+D13</f>
        <v>1861018.6600000001</v>
      </c>
      <c r="E10" s="107"/>
      <c r="F10" s="67"/>
      <c r="G10" s="67"/>
    </row>
    <row r="11" spans="1:7" x14ac:dyDescent="0.25">
      <c r="A11" s="48" t="s">
        <v>14</v>
      </c>
      <c r="B11" s="26" t="s">
        <v>15</v>
      </c>
      <c r="C11" s="34"/>
      <c r="D11" s="108">
        <v>1848603.62</v>
      </c>
      <c r="E11" s="109"/>
    </row>
    <row r="12" spans="1:7" x14ac:dyDescent="0.25">
      <c r="A12" s="48" t="s">
        <v>16</v>
      </c>
      <c r="B12" s="26" t="s">
        <v>13</v>
      </c>
      <c r="C12" s="34"/>
      <c r="D12" s="108">
        <v>0</v>
      </c>
      <c r="E12" s="109"/>
    </row>
    <row r="13" spans="1:7" x14ac:dyDescent="0.25">
      <c r="A13" s="48" t="s">
        <v>17</v>
      </c>
      <c r="B13" s="26" t="s">
        <v>7</v>
      </c>
      <c r="C13" s="34"/>
      <c r="D13" s="108">
        <v>12415.04</v>
      </c>
      <c r="E13" s="109"/>
    </row>
    <row r="14" spans="1:7" ht="30.75" customHeight="1" x14ac:dyDescent="0.25">
      <c r="A14" s="47">
        <v>3</v>
      </c>
      <c r="B14" s="110" t="s">
        <v>22</v>
      </c>
      <c r="C14" s="110"/>
      <c r="D14" s="111">
        <f>D15+D16+D17</f>
        <v>1733139.12</v>
      </c>
      <c r="E14" s="112"/>
    </row>
    <row r="15" spans="1:7" x14ac:dyDescent="0.25">
      <c r="A15" s="48" t="s">
        <v>18</v>
      </c>
      <c r="B15" s="26" t="s">
        <v>15</v>
      </c>
      <c r="C15" s="34"/>
      <c r="D15" s="108">
        <v>1720724.08</v>
      </c>
      <c r="E15" s="109"/>
    </row>
    <row r="16" spans="1:7" x14ac:dyDescent="0.25">
      <c r="A16" s="48" t="s">
        <v>19</v>
      </c>
      <c r="B16" s="26" t="s">
        <v>13</v>
      </c>
      <c r="C16" s="34"/>
      <c r="D16" s="108">
        <v>0</v>
      </c>
      <c r="E16" s="109"/>
    </row>
    <row r="17" spans="1:8" x14ac:dyDescent="0.25">
      <c r="A17" s="48" t="s">
        <v>20</v>
      </c>
      <c r="B17" s="26" t="s">
        <v>7</v>
      </c>
      <c r="C17" s="34"/>
      <c r="D17" s="108">
        <f>D13</f>
        <v>12415.04</v>
      </c>
      <c r="E17" s="109"/>
    </row>
    <row r="18" spans="1:8" x14ac:dyDescent="0.25">
      <c r="A18" s="48">
        <v>4</v>
      </c>
      <c r="B18" s="26" t="s">
        <v>94</v>
      </c>
      <c r="C18" s="34"/>
      <c r="D18" s="113">
        <f>D10-D14</f>
        <v>127879.54000000004</v>
      </c>
      <c r="E18" s="114"/>
    </row>
    <row r="19" spans="1:8" ht="30" customHeight="1" x14ac:dyDescent="0.25">
      <c r="A19" s="47">
        <v>5</v>
      </c>
      <c r="B19" s="120" t="s">
        <v>23</v>
      </c>
      <c r="C19" s="121"/>
      <c r="D19" s="122">
        <f>C84</f>
        <v>1600570.86</v>
      </c>
      <c r="E19" s="123"/>
    </row>
    <row r="20" spans="1:8" x14ac:dyDescent="0.25">
      <c r="A20" s="48">
        <v>6</v>
      </c>
      <c r="B20" s="26" t="s">
        <v>95</v>
      </c>
      <c r="C20" s="34"/>
      <c r="D20" s="113">
        <f>D10-D19</f>
        <v>260447.80000000005</v>
      </c>
      <c r="E20" s="114"/>
    </row>
    <row r="21" spans="1:8" x14ac:dyDescent="0.25">
      <c r="A21" s="86">
        <v>7</v>
      </c>
      <c r="B21" s="87" t="s">
        <v>63</v>
      </c>
      <c r="C21" s="88"/>
      <c r="D21" s="105">
        <f>D9+D10-D19</f>
        <v>3991545.3</v>
      </c>
      <c r="E21" s="106"/>
    </row>
    <row r="22" spans="1:8" x14ac:dyDescent="0.25">
      <c r="A22" s="48"/>
      <c r="B22" s="25"/>
      <c r="C22" s="35"/>
      <c r="D22" s="115"/>
      <c r="E22" s="116"/>
    </row>
    <row r="23" spans="1:8" ht="21.75" customHeight="1" x14ac:dyDescent="0.25">
      <c r="A23" s="117" t="s">
        <v>8</v>
      </c>
      <c r="B23" s="118"/>
      <c r="C23" s="118"/>
      <c r="D23" s="118"/>
      <c r="E23" s="119"/>
    </row>
    <row r="24" spans="1:8" ht="73.5" customHeight="1" x14ac:dyDescent="0.25">
      <c r="A24" s="48" t="s">
        <v>21</v>
      </c>
      <c r="B24" s="81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35</v>
      </c>
      <c r="C25" s="37">
        <f>SUM(C26:C27)</f>
        <v>316829.5</v>
      </c>
      <c r="D25" s="3"/>
      <c r="E25" s="3"/>
    </row>
    <row r="26" spans="1:8" s="8" customFormat="1" x14ac:dyDescent="0.25">
      <c r="A26" s="85" t="s">
        <v>24</v>
      </c>
      <c r="B26" s="91" t="s">
        <v>131</v>
      </c>
      <c r="C26" s="92">
        <v>146220</v>
      </c>
      <c r="D26" s="91" t="s">
        <v>3</v>
      </c>
      <c r="E26" s="92">
        <v>29244</v>
      </c>
      <c r="F26" s="73"/>
      <c r="G26" s="7"/>
      <c r="H26" s="7"/>
    </row>
    <row r="27" spans="1:8" s="8" customFormat="1" x14ac:dyDescent="0.25">
      <c r="A27" s="85" t="s">
        <v>85</v>
      </c>
      <c r="B27" s="91" t="s">
        <v>132</v>
      </c>
      <c r="C27" s="92">
        <v>170609.5</v>
      </c>
      <c r="D27" s="91" t="s">
        <v>3</v>
      </c>
      <c r="E27" s="92">
        <v>29244</v>
      </c>
      <c r="F27" s="73"/>
      <c r="G27" s="7"/>
      <c r="H27" s="7"/>
    </row>
    <row r="28" spans="1:8" s="9" customFormat="1" ht="28.5" x14ac:dyDescent="0.25">
      <c r="A28" s="50">
        <v>2</v>
      </c>
      <c r="B28" s="2" t="s">
        <v>36</v>
      </c>
      <c r="C28" s="37">
        <f>SUM(C29:C30)</f>
        <v>155970</v>
      </c>
      <c r="D28" s="3"/>
      <c r="E28" s="3"/>
      <c r="F28" s="74"/>
    </row>
    <row r="29" spans="1:8" s="8" customFormat="1" x14ac:dyDescent="0.25">
      <c r="A29" s="85" t="s">
        <v>14</v>
      </c>
      <c r="B29" s="91" t="s">
        <v>127</v>
      </c>
      <c r="C29" s="92">
        <v>70674</v>
      </c>
      <c r="D29" s="91" t="s">
        <v>3</v>
      </c>
      <c r="E29" s="92">
        <v>29244</v>
      </c>
      <c r="F29" s="73"/>
      <c r="G29" s="7"/>
      <c r="H29" s="7"/>
    </row>
    <row r="30" spans="1:8" s="8" customFormat="1" x14ac:dyDescent="0.25">
      <c r="A30" s="85" t="s">
        <v>16</v>
      </c>
      <c r="B30" s="91" t="s">
        <v>128</v>
      </c>
      <c r="C30" s="92">
        <v>85296</v>
      </c>
      <c r="D30" s="91" t="s">
        <v>3</v>
      </c>
      <c r="E30" s="92">
        <v>29244</v>
      </c>
      <c r="F30" s="73"/>
      <c r="G30" s="7"/>
      <c r="H30" s="7"/>
    </row>
    <row r="31" spans="1:8" s="9" customFormat="1" x14ac:dyDescent="0.25">
      <c r="A31" s="50">
        <v>3</v>
      </c>
      <c r="B31" s="2" t="s">
        <v>37</v>
      </c>
      <c r="C31" s="37"/>
      <c r="D31" s="30"/>
      <c r="E31" s="3"/>
      <c r="F31" s="74"/>
    </row>
    <row r="32" spans="1:8" s="9" customFormat="1" ht="28.5" x14ac:dyDescent="0.25">
      <c r="A32" s="50">
        <v>4</v>
      </c>
      <c r="B32" s="2" t="s">
        <v>38</v>
      </c>
      <c r="C32" s="37">
        <f>SUM(C33:C40)</f>
        <v>79689.899999999994</v>
      </c>
      <c r="D32" s="3"/>
      <c r="E32" s="3"/>
      <c r="F32" s="74"/>
    </row>
    <row r="33" spans="1:8" s="8" customFormat="1" x14ac:dyDescent="0.25">
      <c r="A33" s="85" t="s">
        <v>25</v>
      </c>
      <c r="B33" s="91" t="s">
        <v>98</v>
      </c>
      <c r="C33" s="92">
        <v>4386.6000000000004</v>
      </c>
      <c r="D33" s="91" t="s">
        <v>3</v>
      </c>
      <c r="E33" s="92">
        <v>29244</v>
      </c>
      <c r="F33" s="73"/>
      <c r="G33" s="7"/>
      <c r="H33" s="7"/>
    </row>
    <row r="34" spans="1:8" s="8" customFormat="1" x14ac:dyDescent="0.25">
      <c r="A34" s="85" t="s">
        <v>26</v>
      </c>
      <c r="B34" s="91" t="s">
        <v>99</v>
      </c>
      <c r="C34" s="92">
        <v>3655.5</v>
      </c>
      <c r="D34" s="91" t="s">
        <v>3</v>
      </c>
      <c r="E34" s="92">
        <v>29244</v>
      </c>
      <c r="F34" s="73"/>
      <c r="G34" s="7"/>
      <c r="H34" s="7"/>
    </row>
    <row r="35" spans="1:8" s="8" customFormat="1" x14ac:dyDescent="0.25">
      <c r="A35" s="85" t="s">
        <v>27</v>
      </c>
      <c r="B35" s="91" t="s">
        <v>112</v>
      </c>
      <c r="C35" s="92">
        <v>1950.57</v>
      </c>
      <c r="D35" s="91" t="s">
        <v>3</v>
      </c>
      <c r="E35" s="92">
        <v>29244</v>
      </c>
      <c r="F35" s="73"/>
      <c r="G35" s="7"/>
      <c r="H35" s="7"/>
    </row>
    <row r="36" spans="1:8" s="8" customFormat="1" x14ac:dyDescent="0.25">
      <c r="A36" s="85" t="s">
        <v>28</v>
      </c>
      <c r="B36" s="91" t="s">
        <v>113</v>
      </c>
      <c r="C36" s="92">
        <v>2193.3000000000002</v>
      </c>
      <c r="D36" s="91" t="s">
        <v>3</v>
      </c>
      <c r="E36" s="92">
        <v>29244</v>
      </c>
      <c r="F36" s="73"/>
      <c r="G36" s="7"/>
      <c r="H36" s="7"/>
    </row>
    <row r="37" spans="1:8" s="8" customFormat="1" x14ac:dyDescent="0.25">
      <c r="A37" s="85" t="s">
        <v>86</v>
      </c>
      <c r="B37" s="91" t="s">
        <v>135</v>
      </c>
      <c r="C37" s="92">
        <v>3412.77</v>
      </c>
      <c r="D37" s="91" t="s">
        <v>3</v>
      </c>
      <c r="E37" s="92">
        <v>29244</v>
      </c>
      <c r="F37" s="73"/>
      <c r="G37" s="7"/>
      <c r="H37" s="7"/>
    </row>
    <row r="38" spans="1:8" s="8" customFormat="1" x14ac:dyDescent="0.25">
      <c r="A38" s="85" t="s">
        <v>87</v>
      </c>
      <c r="B38" s="91" t="s">
        <v>136</v>
      </c>
      <c r="C38" s="92">
        <v>3167.13</v>
      </c>
      <c r="D38" s="91" t="s">
        <v>3</v>
      </c>
      <c r="E38" s="92">
        <v>29244</v>
      </c>
      <c r="F38" s="73"/>
      <c r="G38" s="7"/>
      <c r="H38" s="7"/>
    </row>
    <row r="39" spans="1:8" s="8" customFormat="1" x14ac:dyDescent="0.25">
      <c r="A39" s="85" t="s">
        <v>88</v>
      </c>
      <c r="B39" s="91" t="s">
        <v>137</v>
      </c>
      <c r="C39" s="92">
        <v>29244</v>
      </c>
      <c r="D39" s="91" t="s">
        <v>3</v>
      </c>
      <c r="E39" s="92">
        <v>29244</v>
      </c>
      <c r="F39" s="73"/>
      <c r="G39" s="7"/>
      <c r="H39" s="7"/>
    </row>
    <row r="40" spans="1:8" s="8" customFormat="1" x14ac:dyDescent="0.25">
      <c r="A40" s="85" t="s">
        <v>89</v>
      </c>
      <c r="B40" s="91" t="s">
        <v>138</v>
      </c>
      <c r="C40" s="92">
        <v>31680.03</v>
      </c>
      <c r="D40" s="91" t="s">
        <v>3</v>
      </c>
      <c r="E40" s="92">
        <v>29244</v>
      </c>
      <c r="F40" s="73"/>
      <c r="G40" s="7"/>
      <c r="H40" s="7"/>
    </row>
    <row r="41" spans="1:8" ht="42.75" outlineLevel="1" x14ac:dyDescent="0.25">
      <c r="A41" s="50">
        <v>5</v>
      </c>
      <c r="B41" s="84" t="s">
        <v>64</v>
      </c>
      <c r="C41" s="39">
        <f>SUM(C42:C57)</f>
        <v>377480.9</v>
      </c>
      <c r="D41" s="10"/>
      <c r="E41" s="10"/>
      <c r="G41" s="4"/>
    </row>
    <row r="42" spans="1:8" s="15" customFormat="1" outlineLevel="2" x14ac:dyDescent="0.25">
      <c r="A42" s="52" t="s">
        <v>29</v>
      </c>
      <c r="B42" s="91" t="s">
        <v>96</v>
      </c>
      <c r="C42" s="92">
        <v>1949.97</v>
      </c>
      <c r="D42" s="91" t="s">
        <v>97</v>
      </c>
      <c r="E42" s="92">
        <v>1</v>
      </c>
      <c r="F42" s="75"/>
    </row>
    <row r="43" spans="1:8" s="15" customFormat="1" outlineLevel="2" x14ac:dyDescent="0.25">
      <c r="A43" s="52" t="s">
        <v>65</v>
      </c>
      <c r="B43" s="91" t="s">
        <v>102</v>
      </c>
      <c r="C43" s="92">
        <v>1022.2</v>
      </c>
      <c r="D43" s="91" t="s">
        <v>50</v>
      </c>
      <c r="E43" s="92">
        <v>1</v>
      </c>
      <c r="F43" s="75"/>
    </row>
    <row r="44" spans="1:8" s="15" customFormat="1" outlineLevel="2" x14ac:dyDescent="0.25">
      <c r="A44" s="52" t="s">
        <v>66</v>
      </c>
      <c r="B44" s="91" t="s">
        <v>103</v>
      </c>
      <c r="C44" s="92">
        <v>24541.53</v>
      </c>
      <c r="D44" s="91" t="s">
        <v>50</v>
      </c>
      <c r="E44" s="92">
        <v>13</v>
      </c>
      <c r="F44" s="75"/>
    </row>
    <row r="45" spans="1:8" s="15" customFormat="1" ht="30" outlineLevel="2" x14ac:dyDescent="0.25">
      <c r="A45" s="52" t="s">
        <v>67</v>
      </c>
      <c r="B45" s="93" t="s">
        <v>108</v>
      </c>
      <c r="C45" s="92">
        <v>23631.67</v>
      </c>
      <c r="D45" s="91" t="s">
        <v>3</v>
      </c>
      <c r="E45" s="92">
        <v>17609.29</v>
      </c>
      <c r="F45" s="75"/>
    </row>
    <row r="46" spans="1:8" s="15" customFormat="1" ht="30" outlineLevel="2" x14ac:dyDescent="0.25">
      <c r="A46" s="52" t="s">
        <v>68</v>
      </c>
      <c r="B46" s="93" t="s">
        <v>109</v>
      </c>
      <c r="C46" s="92">
        <v>41672.699999999997</v>
      </c>
      <c r="D46" s="91" t="s">
        <v>3</v>
      </c>
      <c r="E46" s="92">
        <v>29244</v>
      </c>
      <c r="F46" s="75"/>
    </row>
    <row r="47" spans="1:8" s="15" customFormat="1" outlineLevel="2" x14ac:dyDescent="0.25">
      <c r="A47" s="52" t="s">
        <v>69</v>
      </c>
      <c r="B47" s="91" t="s">
        <v>114</v>
      </c>
      <c r="C47" s="92">
        <v>30685.599999999999</v>
      </c>
      <c r="D47" s="91" t="s">
        <v>59</v>
      </c>
      <c r="E47" s="92">
        <v>20</v>
      </c>
      <c r="F47" s="75"/>
    </row>
    <row r="48" spans="1:8" s="15" customFormat="1" outlineLevel="2" x14ac:dyDescent="0.25">
      <c r="A48" s="52" t="s">
        <v>70</v>
      </c>
      <c r="B48" s="91" t="s">
        <v>115</v>
      </c>
      <c r="C48" s="92">
        <v>7854.42</v>
      </c>
      <c r="D48" s="91" t="s">
        <v>50</v>
      </c>
      <c r="E48" s="92">
        <v>1</v>
      </c>
      <c r="F48" s="75"/>
    </row>
    <row r="49" spans="1:8" s="15" customFormat="1" outlineLevel="2" x14ac:dyDescent="0.25">
      <c r="A49" s="52" t="s">
        <v>71</v>
      </c>
      <c r="B49" s="91" t="s">
        <v>118</v>
      </c>
      <c r="C49" s="92">
        <v>1445.9</v>
      </c>
      <c r="D49" s="91" t="s">
        <v>52</v>
      </c>
      <c r="E49" s="92">
        <v>1</v>
      </c>
      <c r="F49" s="75"/>
    </row>
    <row r="50" spans="1:8" s="15" customFormat="1" outlineLevel="2" x14ac:dyDescent="0.25">
      <c r="A50" s="52" t="s">
        <v>72</v>
      </c>
      <c r="B50" s="91" t="s">
        <v>119</v>
      </c>
      <c r="C50" s="92">
        <v>175331.8</v>
      </c>
      <c r="D50" s="91" t="s">
        <v>51</v>
      </c>
      <c r="E50" s="92">
        <v>1</v>
      </c>
      <c r="F50" s="75"/>
    </row>
    <row r="51" spans="1:8" s="15" customFormat="1" outlineLevel="2" x14ac:dyDescent="0.25">
      <c r="A51" s="52" t="s">
        <v>73</v>
      </c>
      <c r="B51" s="91" t="s">
        <v>120</v>
      </c>
      <c r="C51" s="92">
        <v>5001.6899999999996</v>
      </c>
      <c r="D51" s="91" t="s">
        <v>50</v>
      </c>
      <c r="E51" s="92">
        <v>1</v>
      </c>
      <c r="F51" s="75"/>
    </row>
    <row r="52" spans="1:8" s="15" customFormat="1" outlineLevel="2" x14ac:dyDescent="0.25">
      <c r="A52" s="52" t="s">
        <v>74</v>
      </c>
      <c r="B52" s="91" t="s">
        <v>121</v>
      </c>
      <c r="C52" s="92">
        <v>8175.58</v>
      </c>
      <c r="D52" s="91" t="s">
        <v>50</v>
      </c>
      <c r="E52" s="92">
        <v>2</v>
      </c>
      <c r="F52" s="75"/>
    </row>
    <row r="53" spans="1:8" s="15" customFormat="1" outlineLevel="2" x14ac:dyDescent="0.25">
      <c r="A53" s="52" t="s">
        <v>75</v>
      </c>
      <c r="B53" s="91" t="s">
        <v>122</v>
      </c>
      <c r="C53" s="92">
        <v>20472.88</v>
      </c>
      <c r="D53" s="91" t="s">
        <v>50</v>
      </c>
      <c r="E53" s="92">
        <v>2</v>
      </c>
      <c r="F53" s="75"/>
    </row>
    <row r="54" spans="1:8" s="15" customFormat="1" outlineLevel="2" x14ac:dyDescent="0.25">
      <c r="A54" s="52" t="s">
        <v>76</v>
      </c>
      <c r="B54" s="91" t="s">
        <v>122</v>
      </c>
      <c r="C54" s="92">
        <v>10588.45</v>
      </c>
      <c r="D54" s="91" t="s">
        <v>50</v>
      </c>
      <c r="E54" s="92">
        <v>1</v>
      </c>
      <c r="F54" s="75"/>
    </row>
    <row r="55" spans="1:8" s="15" customFormat="1" outlineLevel="2" x14ac:dyDescent="0.25">
      <c r="A55" s="52" t="s">
        <v>77</v>
      </c>
      <c r="B55" s="91" t="s">
        <v>133</v>
      </c>
      <c r="C55" s="92">
        <v>1618.28</v>
      </c>
      <c r="D55" s="91" t="s">
        <v>50</v>
      </c>
      <c r="E55" s="92">
        <v>1</v>
      </c>
      <c r="F55" s="75"/>
    </row>
    <row r="56" spans="1:8" s="15" customFormat="1" outlineLevel="2" x14ac:dyDescent="0.25">
      <c r="A56" s="52" t="s">
        <v>78</v>
      </c>
      <c r="B56" s="91" t="s">
        <v>134</v>
      </c>
      <c r="C56" s="92">
        <v>23488.23</v>
      </c>
      <c r="D56" s="91" t="s">
        <v>50</v>
      </c>
      <c r="E56" s="92">
        <v>1</v>
      </c>
      <c r="F56" s="75"/>
    </row>
    <row r="57" spans="1:8" s="15" customFormat="1" outlineLevel="2" x14ac:dyDescent="0.25">
      <c r="A57" s="52" t="s">
        <v>79</v>
      </c>
      <c r="B57" s="91"/>
      <c r="C57" s="92"/>
      <c r="D57" s="91"/>
      <c r="E57" s="92"/>
      <c r="F57" s="75"/>
    </row>
    <row r="58" spans="1:8" s="15" customFormat="1" ht="28.5" outlineLevel="2" x14ac:dyDescent="0.25">
      <c r="A58" s="64">
        <v>6</v>
      </c>
      <c r="B58" s="2" t="s">
        <v>39</v>
      </c>
      <c r="C58" s="40"/>
      <c r="D58" s="14"/>
      <c r="E58" s="14"/>
      <c r="F58" s="75"/>
    </row>
    <row r="59" spans="1:8" s="15" customFormat="1" ht="28.5" outlineLevel="2" x14ac:dyDescent="0.25">
      <c r="A59" s="65">
        <v>7</v>
      </c>
      <c r="B59" s="2" t="s">
        <v>40</v>
      </c>
      <c r="C59" s="40"/>
      <c r="D59" s="14"/>
      <c r="E59" s="63"/>
      <c r="F59" s="75"/>
    </row>
    <row r="60" spans="1:8" s="15" customFormat="1" outlineLevel="2" x14ac:dyDescent="0.25">
      <c r="A60" s="65">
        <v>8</v>
      </c>
      <c r="B60" s="68" t="s">
        <v>41</v>
      </c>
      <c r="C60" s="69"/>
      <c r="D60" s="70"/>
      <c r="E60" s="70"/>
      <c r="F60" s="75"/>
    </row>
    <row r="61" spans="1:8" s="15" customFormat="1" ht="28.5" outlineLevel="2" x14ac:dyDescent="0.25">
      <c r="A61" s="65">
        <v>9</v>
      </c>
      <c r="B61" s="2" t="s">
        <v>42</v>
      </c>
      <c r="C61" s="40">
        <f>SUM(C62:C63)</f>
        <v>10512.43</v>
      </c>
      <c r="D61" s="14"/>
      <c r="E61" s="14"/>
      <c r="F61" s="75"/>
    </row>
    <row r="62" spans="1:8" s="8" customFormat="1" x14ac:dyDescent="0.25">
      <c r="A62" s="66" t="s">
        <v>80</v>
      </c>
      <c r="B62" s="91" t="s">
        <v>116</v>
      </c>
      <c r="C62" s="92">
        <v>10512.43</v>
      </c>
      <c r="D62" s="91" t="s">
        <v>117</v>
      </c>
      <c r="E62" s="92">
        <v>5.6</v>
      </c>
      <c r="F62" s="73"/>
      <c r="G62" s="7"/>
      <c r="H62" s="7"/>
    </row>
    <row r="63" spans="1:8" s="8" customFormat="1" x14ac:dyDescent="0.25">
      <c r="A63" s="66" t="s">
        <v>81</v>
      </c>
      <c r="B63" s="11"/>
      <c r="C63" s="12"/>
      <c r="D63" s="13"/>
      <c r="E63" s="13"/>
      <c r="F63" s="73"/>
      <c r="G63" s="7"/>
      <c r="H63" s="7"/>
    </row>
    <row r="64" spans="1:8" s="15" customFormat="1" ht="28.5" outlineLevel="2" x14ac:dyDescent="0.25">
      <c r="A64" s="65">
        <v>10</v>
      </c>
      <c r="B64" s="2" t="s">
        <v>43</v>
      </c>
      <c r="C64" s="40"/>
      <c r="D64" s="14"/>
      <c r="E64" s="14"/>
      <c r="F64" s="75"/>
    </row>
    <row r="65" spans="1:8" s="15" customFormat="1" ht="28.5" outlineLevel="2" x14ac:dyDescent="0.25">
      <c r="A65" s="51">
        <v>11</v>
      </c>
      <c r="B65" s="16" t="s">
        <v>44</v>
      </c>
      <c r="C65" s="40">
        <f>SUM(C66:C67)</f>
        <v>72133.260000000009</v>
      </c>
      <c r="D65" s="14"/>
      <c r="E65" s="14"/>
      <c r="F65" s="75"/>
    </row>
    <row r="66" spans="1:8" s="8" customFormat="1" x14ac:dyDescent="0.25">
      <c r="A66" s="85" t="s">
        <v>30</v>
      </c>
      <c r="B66" s="91" t="s">
        <v>123</v>
      </c>
      <c r="C66" s="92">
        <v>33142.230000000003</v>
      </c>
      <c r="D66" s="91" t="s">
        <v>3</v>
      </c>
      <c r="E66" s="92">
        <v>29244</v>
      </c>
      <c r="F66" s="73"/>
      <c r="G66" s="7"/>
      <c r="H66" s="7"/>
    </row>
    <row r="67" spans="1:8" s="8" customFormat="1" x14ac:dyDescent="0.25">
      <c r="A67" s="85" t="s">
        <v>90</v>
      </c>
      <c r="B67" s="91" t="s">
        <v>124</v>
      </c>
      <c r="C67" s="92">
        <v>38991.03</v>
      </c>
      <c r="D67" s="91" t="s">
        <v>3</v>
      </c>
      <c r="E67" s="92">
        <v>29244</v>
      </c>
      <c r="F67" s="73"/>
      <c r="G67" s="7"/>
      <c r="H67" s="7"/>
    </row>
    <row r="68" spans="1:8" s="15" customFormat="1" ht="28.5" outlineLevel="2" x14ac:dyDescent="0.25">
      <c r="A68" s="51">
        <v>12</v>
      </c>
      <c r="B68" s="2" t="s">
        <v>45</v>
      </c>
      <c r="C68" s="40">
        <f>SUM(C69:C69)</f>
        <v>0</v>
      </c>
      <c r="D68" s="14"/>
      <c r="E68" s="14"/>
      <c r="F68" s="75"/>
    </row>
    <row r="69" spans="1:8" s="8" customFormat="1" x14ac:dyDescent="0.25">
      <c r="A69" s="56" t="s">
        <v>31</v>
      </c>
      <c r="B69" s="5"/>
      <c r="C69" s="38"/>
      <c r="D69" s="29"/>
      <c r="E69" s="6"/>
      <c r="F69" s="73"/>
      <c r="G69" s="7"/>
      <c r="H69" s="7"/>
    </row>
    <row r="70" spans="1:8" s="15" customFormat="1" ht="57" outlineLevel="2" x14ac:dyDescent="0.25">
      <c r="A70" s="51">
        <v>13</v>
      </c>
      <c r="B70" s="2" t="s">
        <v>46</v>
      </c>
      <c r="C70" s="40">
        <f>SUM(C71:C77)</f>
        <v>270412.40000000002</v>
      </c>
      <c r="D70" s="14"/>
      <c r="E70" s="14"/>
      <c r="F70" s="75"/>
    </row>
    <row r="71" spans="1:8" s="8" customFormat="1" x14ac:dyDescent="0.25">
      <c r="A71" s="85" t="s">
        <v>32</v>
      </c>
      <c r="B71" s="91" t="s">
        <v>100</v>
      </c>
      <c r="C71" s="92">
        <v>4368.84</v>
      </c>
      <c r="D71" s="91" t="s">
        <v>53</v>
      </c>
      <c r="E71" s="92">
        <v>0.4</v>
      </c>
      <c r="F71" s="73"/>
      <c r="G71" s="7"/>
      <c r="H71" s="7"/>
    </row>
    <row r="72" spans="1:8" s="8" customFormat="1" x14ac:dyDescent="0.25">
      <c r="A72" s="85" t="s">
        <v>48</v>
      </c>
      <c r="B72" s="91" t="s">
        <v>101</v>
      </c>
      <c r="C72" s="92">
        <v>9604.4599999999991</v>
      </c>
      <c r="D72" s="91" t="s">
        <v>50</v>
      </c>
      <c r="E72" s="92">
        <v>1</v>
      </c>
      <c r="F72" s="73"/>
      <c r="G72" s="7"/>
      <c r="H72" s="7"/>
    </row>
    <row r="73" spans="1:8" s="8" customFormat="1" x14ac:dyDescent="0.25">
      <c r="A73" s="85" t="s">
        <v>91</v>
      </c>
      <c r="B73" s="91" t="s">
        <v>104</v>
      </c>
      <c r="C73" s="92">
        <v>41495.760000000002</v>
      </c>
      <c r="D73" s="91" t="s">
        <v>105</v>
      </c>
      <c r="E73" s="92">
        <v>9</v>
      </c>
      <c r="F73" s="73"/>
      <c r="G73" s="7"/>
      <c r="H73" s="7"/>
    </row>
    <row r="74" spans="1:8" s="8" customFormat="1" x14ac:dyDescent="0.25">
      <c r="A74" s="85" t="s">
        <v>92</v>
      </c>
      <c r="B74" s="91" t="s">
        <v>110</v>
      </c>
      <c r="C74" s="92">
        <v>488.37</v>
      </c>
      <c r="D74" s="91" t="s">
        <v>3</v>
      </c>
      <c r="E74" s="92">
        <v>29244</v>
      </c>
      <c r="F74" s="73"/>
      <c r="G74" s="7"/>
      <c r="H74" s="7"/>
    </row>
    <row r="75" spans="1:8" s="8" customFormat="1" x14ac:dyDescent="0.25">
      <c r="A75" s="85" t="s">
        <v>93</v>
      </c>
      <c r="B75" s="91" t="s">
        <v>111</v>
      </c>
      <c r="C75" s="92">
        <v>488.37</v>
      </c>
      <c r="D75" s="91" t="s">
        <v>3</v>
      </c>
      <c r="E75" s="92">
        <v>29244</v>
      </c>
      <c r="F75" s="73"/>
      <c r="G75" s="7"/>
      <c r="H75" s="7"/>
    </row>
    <row r="76" spans="1:8" s="8" customFormat="1" x14ac:dyDescent="0.25">
      <c r="A76" s="85" t="s">
        <v>139</v>
      </c>
      <c r="B76" s="91" t="s">
        <v>129</v>
      </c>
      <c r="C76" s="92">
        <v>102596.7</v>
      </c>
      <c r="D76" s="91" t="s">
        <v>3</v>
      </c>
      <c r="E76" s="92">
        <v>29244</v>
      </c>
      <c r="F76" s="73"/>
      <c r="G76" s="7"/>
      <c r="H76" s="7"/>
    </row>
    <row r="77" spans="1:8" s="8" customFormat="1" x14ac:dyDescent="0.25">
      <c r="A77" s="85" t="s">
        <v>140</v>
      </c>
      <c r="B77" s="91" t="s">
        <v>130</v>
      </c>
      <c r="C77" s="92">
        <v>111369.9</v>
      </c>
      <c r="D77" s="91" t="s">
        <v>3</v>
      </c>
      <c r="E77" s="92">
        <v>29244</v>
      </c>
      <c r="F77" s="73"/>
      <c r="G77" s="7"/>
      <c r="H77" s="7"/>
    </row>
    <row r="78" spans="1:8" s="15" customFormat="1" outlineLevel="2" x14ac:dyDescent="0.25">
      <c r="A78" s="57" t="s">
        <v>82</v>
      </c>
      <c r="B78" s="17" t="s">
        <v>47</v>
      </c>
      <c r="C78" s="41">
        <f>SUM(C79:C82)</f>
        <v>50780.66</v>
      </c>
      <c r="D78" s="30"/>
      <c r="E78" s="18"/>
      <c r="F78" s="75"/>
    </row>
    <row r="79" spans="1:8" s="15" customFormat="1" ht="32.25" customHeight="1" outlineLevel="2" x14ac:dyDescent="0.25">
      <c r="A79" s="52" t="s">
        <v>33</v>
      </c>
      <c r="B79" s="59" t="s">
        <v>54</v>
      </c>
      <c r="C79" s="90">
        <f>E79*7.48</f>
        <v>6821.76</v>
      </c>
      <c r="D79" s="71" t="s">
        <v>55</v>
      </c>
      <c r="E79" s="72">
        <v>912</v>
      </c>
      <c r="F79" s="75"/>
    </row>
    <row r="80" spans="1:8" s="15" customFormat="1" ht="21" customHeight="1" outlineLevel="2" x14ac:dyDescent="0.25">
      <c r="A80" s="52" t="s">
        <v>34</v>
      </c>
      <c r="B80" s="76" t="s">
        <v>56</v>
      </c>
      <c r="C80" s="89">
        <v>19088.64</v>
      </c>
      <c r="D80" s="77" t="s">
        <v>2</v>
      </c>
      <c r="E80" s="78"/>
      <c r="F80" s="75"/>
    </row>
    <row r="81" spans="1:8" s="15" customFormat="1" ht="21" customHeight="1" outlineLevel="2" x14ac:dyDescent="0.25">
      <c r="A81" s="52" t="s">
        <v>57</v>
      </c>
      <c r="B81" s="95" t="s">
        <v>125</v>
      </c>
      <c r="C81" s="92">
        <v>2880</v>
      </c>
      <c r="D81" s="91" t="s">
        <v>126</v>
      </c>
      <c r="E81" s="92">
        <v>6</v>
      </c>
      <c r="F81" s="75"/>
    </row>
    <row r="82" spans="1:8" s="15" customFormat="1" ht="21" customHeight="1" outlineLevel="2" x14ac:dyDescent="0.25">
      <c r="A82" s="52" t="s">
        <v>58</v>
      </c>
      <c r="B82" s="91" t="s">
        <v>106</v>
      </c>
      <c r="C82" s="92">
        <v>21990.26</v>
      </c>
      <c r="D82" s="91" t="s">
        <v>107</v>
      </c>
      <c r="E82" s="92">
        <v>1</v>
      </c>
      <c r="F82" s="75"/>
    </row>
    <row r="83" spans="1:8" s="15" customFormat="1" outlineLevel="2" x14ac:dyDescent="0.25">
      <c r="A83" s="60" t="s">
        <v>83</v>
      </c>
      <c r="B83" s="61" t="s">
        <v>11</v>
      </c>
      <c r="C83" s="94">
        <f>C25+C28+C31+C32+C41+C58+C59+C60+C61+C64+C65+C68+C70+C78</f>
        <v>1333809.05</v>
      </c>
      <c r="D83" s="62"/>
      <c r="E83" s="62"/>
      <c r="F83" s="75"/>
    </row>
    <row r="84" spans="1:8" s="55" customFormat="1" outlineLevel="2" x14ac:dyDescent="0.25">
      <c r="A84" s="57" t="s">
        <v>84</v>
      </c>
      <c r="B84" s="53" t="s">
        <v>12</v>
      </c>
      <c r="C84" s="96">
        <f>C83*1.2</f>
        <v>1600570.86</v>
      </c>
      <c r="D84" s="54" t="s">
        <v>2</v>
      </c>
      <c r="E84" s="54"/>
      <c r="F84" s="75"/>
    </row>
    <row r="85" spans="1:8" s="15" customFormat="1" outlineLevel="2" x14ac:dyDescent="0.25">
      <c r="A85" s="49"/>
      <c r="B85" s="19"/>
      <c r="C85" s="42"/>
      <c r="D85" s="20"/>
      <c r="E85" s="20"/>
      <c r="F85" s="75"/>
    </row>
    <row r="86" spans="1:8" x14ac:dyDescent="0.25">
      <c r="B86" s="1"/>
      <c r="C86" s="43"/>
      <c r="D86" s="31"/>
      <c r="E86" s="31"/>
    </row>
    <row r="87" spans="1:8" x14ac:dyDescent="0.25">
      <c r="B87" s="1"/>
      <c r="C87" s="43"/>
      <c r="D87" s="31"/>
      <c r="E87" s="31"/>
    </row>
    <row r="88" spans="1:8" s="15" customFormat="1" outlineLevel="2" x14ac:dyDescent="0.25">
      <c r="A88" s="49"/>
      <c r="F88" s="75"/>
    </row>
    <row r="89" spans="1:8" x14ac:dyDescent="0.25">
      <c r="B89" s="1"/>
      <c r="C89" s="1"/>
      <c r="D89" s="1"/>
      <c r="E89" s="1"/>
    </row>
    <row r="90" spans="1:8" s="58" customFormat="1" ht="16.5" customHeight="1" x14ac:dyDescent="0.25">
      <c r="A90" s="46"/>
      <c r="B90" s="1"/>
      <c r="C90" s="1"/>
      <c r="D90" s="1"/>
      <c r="E90" s="1"/>
      <c r="G90" s="1"/>
      <c r="H90" s="1"/>
    </row>
    <row r="91" spans="1:8" s="58" customFormat="1" x14ac:dyDescent="0.25">
      <c r="A91" s="46"/>
      <c r="B91" s="21"/>
      <c r="C91" s="44"/>
      <c r="D91" s="22"/>
      <c r="E91" s="22"/>
      <c r="G91" s="1"/>
      <c r="H91" s="1"/>
    </row>
    <row r="92" spans="1:8" s="58" customFormat="1" x14ac:dyDescent="0.25">
      <c r="A92" s="46"/>
      <c r="B92" s="21"/>
      <c r="C92" s="44"/>
      <c r="D92" s="32"/>
      <c r="E92" s="22"/>
      <c r="G92" s="1"/>
      <c r="H92" s="1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2025-03-28T02:56:28Z</dcterms:modified>
</cp:coreProperties>
</file>