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2024" sheetId="10" r:id="rId1"/>
    <sheet name="Лист2" sheetId="2" r:id="rId2"/>
    <sheet name="Лист3" sheetId="3" r:id="rId3"/>
  </sheets>
  <definedNames>
    <definedName name="_xlnm.Print_Area" localSheetId="0">'2024'!$A$1:$E$110</definedName>
  </definedNames>
  <calcPr calcId="144525" calcMode="manual"/>
</workbook>
</file>

<file path=xl/calcChain.xml><?xml version="1.0" encoding="utf-8"?>
<calcChain xmlns="http://schemas.openxmlformats.org/spreadsheetml/2006/main">
  <c r="C104" i="10" l="1"/>
  <c r="C79" i="10" l="1"/>
  <c r="C82" i="10"/>
  <c r="C87" i="10"/>
  <c r="D17" i="10" l="1"/>
  <c r="C40" i="10" l="1"/>
  <c r="C24" i="10"/>
  <c r="C103" i="10"/>
  <c r="C85" i="10"/>
  <c r="C77" i="10"/>
  <c r="D14" i="10"/>
  <c r="D10" i="10"/>
  <c r="C27" i="10" l="1"/>
  <c r="D18" i="10"/>
  <c r="C31" i="10" l="1"/>
  <c r="C109" i="10" l="1"/>
  <c r="C110" i="10" s="1"/>
  <c r="D19" i="10" s="1"/>
  <c r="D20" i="10" l="1"/>
  <c r="D21" i="10"/>
</calcChain>
</file>

<file path=xl/sharedStrings.xml><?xml version="1.0" encoding="utf-8"?>
<sst xmlns="http://schemas.openxmlformats.org/spreadsheetml/2006/main" count="258" uniqueCount="195">
  <si>
    <t>Наименование работ (услуг)</t>
  </si>
  <si>
    <t>Количество работ (ед.)</t>
  </si>
  <si>
    <t>руб.</t>
  </si>
  <si>
    <t>м2</t>
  </si>
  <si>
    <t>Отчет об исполнении ООО "Лидер" договора управления МДК по адресу:</t>
  </si>
  <si>
    <t xml:space="preserve">Общая  информация о выполняемых работах(оказываемых услугах) по содержанию и текущему ремонту общего имущества в многоквартирном доме </t>
  </si>
  <si>
    <t xml:space="preserve">Начислено за услуги (работы) по содержанию и текущему ремонту </t>
  </si>
  <si>
    <t xml:space="preserve">Провайдеры </t>
  </si>
  <si>
    <t xml:space="preserve">Содержание и текущий ремонт общего имущества МКД в т.ч </t>
  </si>
  <si>
    <t xml:space="preserve">Годовая фактическая стоимость работ (услуг)  </t>
  </si>
  <si>
    <t>Ед изм</t>
  </si>
  <si>
    <t>Итого</t>
  </si>
  <si>
    <t xml:space="preserve">Всего  с НДС </t>
  </si>
  <si>
    <t xml:space="preserve">Нежилые помещения </t>
  </si>
  <si>
    <t>2.1</t>
  </si>
  <si>
    <t>Собственники  и наниматели  помещений</t>
  </si>
  <si>
    <t>2.2</t>
  </si>
  <si>
    <t>2.3</t>
  </si>
  <si>
    <t>3.1</t>
  </si>
  <si>
    <t>3.2</t>
  </si>
  <si>
    <t>3.3</t>
  </si>
  <si>
    <t>№ п/п</t>
  </si>
  <si>
    <t xml:space="preserve">Получено денежных средств по содержанию и текущему ремонту </t>
  </si>
  <si>
    <t>Выполненные работы (оказанные услуги) по содержанию и текущему ремонту</t>
  </si>
  <si>
    <t>1.1</t>
  </si>
  <si>
    <t>4.1</t>
  </si>
  <si>
    <t>4.2</t>
  </si>
  <si>
    <t>4.3</t>
  </si>
  <si>
    <t>4.4</t>
  </si>
  <si>
    <t>5.1</t>
  </si>
  <si>
    <t>5.2</t>
  </si>
  <si>
    <t>5.3</t>
  </si>
  <si>
    <t>5.4</t>
  </si>
  <si>
    <t>5.5</t>
  </si>
  <si>
    <t>5.6</t>
  </si>
  <si>
    <t>5.7</t>
  </si>
  <si>
    <t>10.1</t>
  </si>
  <si>
    <t>11.1</t>
  </si>
  <si>
    <t>12.1</t>
  </si>
  <si>
    <t>13.1</t>
  </si>
  <si>
    <t>14.1</t>
  </si>
  <si>
    <t>14.2</t>
  </si>
  <si>
    <t>Работы (услуги) по управлению многоквартирным домом</t>
  </si>
  <si>
    <t>Работы по содержанию помещений, входящих в состав общего имущества в многоквартирном доме</t>
  </si>
  <si>
    <t>Работы по обеспечению вывоза твердых бытовых отходов</t>
  </si>
  <si>
    <t>Коммунальные услуги по содержанию помещений, входящих в состав общего имущества в многоквартирном доме</t>
  </si>
  <si>
    <t>Работы по содержанию и ремонту мусоропроводов в многоквартирном доме</t>
  </si>
  <si>
    <t xml:space="preserve"> Работы по содержанию и ремонту лифта (лифтов) в многоквартирном доме</t>
  </si>
  <si>
    <t>Работы по обеспечению требований пожарной безопасности</t>
  </si>
  <si>
    <t>Работы по содержанию и ремонту систем дымоудаления и вентиляции</t>
  </si>
  <si>
    <t>Работы по содержанию и ремонту систем внутридомового газового оборудования</t>
  </si>
  <si>
    <t xml:space="preserve"> Обеспечение устранения аварий на внутридомовых инженерных системах в многоквартирном доме</t>
  </si>
  <si>
    <t>Проведение дератизации и дезинсекции помещений, входящих в состав общего имущества в многоквартирном доме</t>
  </si>
  <si>
    <t>Работы по содержанию земельного участка с элементами озеленения и благоустройства, иными объектами, предназначенными для обслуживания и эксплуатации многоквартирного дома</t>
  </si>
  <si>
    <t xml:space="preserve"> Прочая работа (услуга)</t>
  </si>
  <si>
    <t>10.2</t>
  </si>
  <si>
    <t>г. Чита ул. Гагарина, д. 12</t>
  </si>
  <si>
    <t>шт.</t>
  </si>
  <si>
    <t>м</t>
  </si>
  <si>
    <t>дом</t>
  </si>
  <si>
    <t>1 стояк</t>
  </si>
  <si>
    <t>Расходы по снятию показаний с ИПУ по электроэнергии</t>
  </si>
  <si>
    <t>кол-во показаний</t>
  </si>
  <si>
    <t>Старшие по дому</t>
  </si>
  <si>
    <t>м3</t>
  </si>
  <si>
    <t>кг</t>
  </si>
  <si>
    <t>Площадь</t>
  </si>
  <si>
    <t>за период: 01.01.2024-31.12.2024</t>
  </si>
  <si>
    <t>Переходящие остатки  на 01.01.2024</t>
  </si>
  <si>
    <t>Переходящие остатки  на 31.12.2024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</si>
  <si>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</si>
  <si>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</si>
  <si>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</si>
  <si>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</si>
  <si>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</si>
  <si>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</si>
  <si>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</si>
  <si>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</si>
  <si>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</si>
  <si>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</si>
  <si>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</si>
  <si>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</si>
  <si>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</si>
  <si>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</si>
  <si>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</si>
  <si>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</si>
  <si>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</si>
  <si>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</si>
  <si>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</si>
  <si>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</si>
  <si>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</si>
  <si>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</si>
  <si>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</si>
  <si>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</si>
  <si>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Работы по содержанию и ремонту конструктивных элементов, систем инженерно-технического обеспечения, входящих в состав общего имущества в многоквартирном доме</t>
  </si>
  <si>
    <t>9.1</t>
  </si>
  <si>
    <t>14</t>
  </si>
  <si>
    <t>15</t>
  </si>
  <si>
    <t>16</t>
  </si>
  <si>
    <t>14.3</t>
  </si>
  <si>
    <t>14.4</t>
  </si>
  <si>
    <t>14.5</t>
  </si>
  <si>
    <t>1.2</t>
  </si>
  <si>
    <t>4.5</t>
  </si>
  <si>
    <t>4.6</t>
  </si>
  <si>
    <t>4.7</t>
  </si>
  <si>
    <t>4.8</t>
  </si>
  <si>
    <t>11.2</t>
  </si>
  <si>
    <t>13.2</t>
  </si>
  <si>
    <t>13.3</t>
  </si>
  <si>
    <t>13.4</t>
  </si>
  <si>
    <t>Дебиторская задолженность  за 2024 г.</t>
  </si>
  <si>
    <t>Остатки денежных средств  за 2024 г.</t>
  </si>
  <si>
    <t>Восстановление целостности металич огражд лестничн. маршей</t>
  </si>
  <si>
    <t>Восстановление целостности чердачного люка</t>
  </si>
  <si>
    <t>Выдача строительных материалов (краска, известь итд) с завозом на ЖД</t>
  </si>
  <si>
    <t>Выдача цветочной рассады</t>
  </si>
  <si>
    <t>10 шт</t>
  </si>
  <si>
    <t>Выдача штучных строительных материалов(кисти, валики , СИЗ перчатки)</t>
  </si>
  <si>
    <t>Вырезка сухих деревьев при кол-ве средних ветвей до 5мм</t>
  </si>
  <si>
    <t>Гор.вода потр.при сод.общ.имущ.МКД 3,4 кв.2024 г.,1-5 эт.,К=0,8</t>
  </si>
  <si>
    <t>Гор.вода потр.при сод.общ.имущ.МКД, 1,2 кв.2024 г.,1-5 эт,К=0,8</t>
  </si>
  <si>
    <t>Демонтаж непригодных мелких конструкт элементов</t>
  </si>
  <si>
    <t>Диспетчеризация приборов учёта 2024 г.</t>
  </si>
  <si>
    <t>1 месяц</t>
  </si>
  <si>
    <t>Завоз чернозема на жд( по заявкам)</t>
  </si>
  <si>
    <t>Закрытие штробы ДВП</t>
  </si>
  <si>
    <t>Замена труб стояка ХВС МОП Гагарина, д.12, кв.101,104,109,113</t>
  </si>
  <si>
    <t>подъезд</t>
  </si>
  <si>
    <t>Замена шарового крана д 32 ХВС ГВС отопление</t>
  </si>
  <si>
    <t>Замок навесной ВС-2</t>
  </si>
  <si>
    <t>Изготовление дощатой песочницы 2000*2000мм с окантовкой</t>
  </si>
  <si>
    <t>Изготовление, окраска и установка дерев поручней длиной 3м</t>
  </si>
  <si>
    <t>Исполнение заявки не связанной с ремонтом (конструктивные элементы)</t>
  </si>
  <si>
    <t>Исполнение заявки не связанной с ремонтом (энергоснабжение)</t>
  </si>
  <si>
    <t>Исполнение заявки связанной с ремонтом (инженерные сети)</t>
  </si>
  <si>
    <t>Монтаж кабель канала Гагарина д 12</t>
  </si>
  <si>
    <t>Навеска замка на тех чердач люк с установ проб ушка</t>
  </si>
  <si>
    <t>Обслуживание и тек.ремонт систем электроснабж.МКД,1,2 кв.2024 г.,К=0,8</t>
  </si>
  <si>
    <t>Обслуживание и тек.ремонт систем электроснабж.МКД,3,4 кв.2024 г.,К=0,8</t>
  </si>
  <si>
    <t>Организация мест накопл.ртутьсод.ламп 1,2 кв.2024 г.,К=0,6;0,8;0,85;0,</t>
  </si>
  <si>
    <t>Организация мест накопл.ртутьсод.ламп 3,4 кв.2024 г.К=0,6;0,8;0,85;0,9</t>
  </si>
  <si>
    <t>Отведение сточ.вод в целях сод.общ.имущ.МКД 1,2 кв.2024 г,1-5 эт,К=0,8</t>
  </si>
  <si>
    <t>Отведение сточ.вод в целях сод.общ.имущ.МКД 3,4 кв.2024 г.,1-5 эт.,К=0</t>
  </si>
  <si>
    <t>Перезапуск удаление воздушных пробок на стояке отопления</t>
  </si>
  <si>
    <t>Переустановка металической урны</t>
  </si>
  <si>
    <t>Прочистка канализационной сети (внутренней)</t>
  </si>
  <si>
    <t>Ремонт ВВП Гагарина, д.12</t>
  </si>
  <si>
    <t>Ремонт подъезда  Гагарина д 12 п 5</t>
  </si>
  <si>
    <t>Ремонт подъезда Гагарина д 12 п1</t>
  </si>
  <si>
    <t>Ремонт подъезда Гагарина д 12 п3</t>
  </si>
  <si>
    <t>Ремонт сборок  д20 на стояках отопления со сбросом и послед заполн</t>
  </si>
  <si>
    <t>Смена (установка) дверной ручки на деревянных изделиях</t>
  </si>
  <si>
    <t>Смена отдельн деревянных покрыт толщ 50 мм на элимен д/пл</t>
  </si>
  <si>
    <t>Смена резьбы д 20 с проведением сварочных работ</t>
  </si>
  <si>
    <t>Смена труб отопления д 20 с проведением сварочных работ</t>
  </si>
  <si>
    <t>Смена шарового крана д 20 (ХВС ГВС)</t>
  </si>
  <si>
    <t>Содержание ДРС 1,2 кв.2024 г.,К=0,8;0,85;0,9;1</t>
  </si>
  <si>
    <t>Содержание ДРС 3,4 кв.2024 г.К=0,8;0,85;0,9;1</t>
  </si>
  <si>
    <t>ТО приборов учёта тепловой энергии 1,2 кв.2024 г.</t>
  </si>
  <si>
    <t>ТО приборов учёта тепловой энергии 3,4 кв.2024 г.</t>
  </si>
  <si>
    <t>Тех.обслуживание ГО, 1,2 кв.2024 г,К=0,6;0,8;0,85;0,9;1</t>
  </si>
  <si>
    <t>Тех.обслуживание ГО, 3,4 кв.2024 г.,К=0,6;0,8;0,85;0,9;1</t>
  </si>
  <si>
    <t>Уборка МОП 1,2 кв.2024 г.К=0,8;0,85</t>
  </si>
  <si>
    <t>Уборка МОП 3,4 кв.2024 г.К=0,8;0,85</t>
  </si>
  <si>
    <t>Уборка придомовой территории 1,2 кв.2024 г.К=0,8</t>
  </si>
  <si>
    <t>Уборка придомовой территории 3,4 кв.2024 г.К=0,8</t>
  </si>
  <si>
    <t>Удаление сосулек с кровель жд с использованием автовышки</t>
  </si>
  <si>
    <t>Управление жилым фондом 1,2 кв.2024 г.К=0,6;0,8;0,85;0,9;1</t>
  </si>
  <si>
    <t>Управление жилым фондом 3,4 кв.2024 г.К=0,6;0,8;0,85;0,9;1</t>
  </si>
  <si>
    <t>Установка (или смена) информационных табличек на подъездах</t>
  </si>
  <si>
    <t>Установка (смена) светильника с датчиком движения</t>
  </si>
  <si>
    <t>Установка окон Гагарина, д.12, п.1,3,5</t>
  </si>
  <si>
    <t>Хол.вода потр.при сод.общ.имущ.МКД, 3,4 кв.2024,1-5 эт.,К=0,8</t>
  </si>
  <si>
    <t>Хол.вода потр.при сод.общ.имущ.МКД,1,2 кв.2024 г,1-5 эт,К=0,8</t>
  </si>
  <si>
    <t>Частичная замена армированных труб д 20 ХВС ГВС</t>
  </si>
  <si>
    <t>Частичная замена армированных труб д 32 ХВС ГВС</t>
  </si>
  <si>
    <t>Шланг поливочный Гагарина, д.12</t>
  </si>
  <si>
    <t>Электрическая энергия потр.при содержании общего имущ.МКД 1,2 кв.2024</t>
  </si>
  <si>
    <t>Электрическая энергия потр.при содержании общего имущ.МКД 3,4 кв.,2024</t>
  </si>
  <si>
    <t>13.5</t>
  </si>
  <si>
    <t>13.6</t>
  </si>
  <si>
    <t>13.7</t>
  </si>
  <si>
    <t>13.8</t>
  </si>
  <si>
    <t>13.9</t>
  </si>
  <si>
    <t>13.10</t>
  </si>
  <si>
    <t>13.11</t>
  </si>
  <si>
    <t>13.12</t>
  </si>
  <si>
    <t>13.13</t>
  </si>
  <si>
    <t>13.14</t>
  </si>
  <si>
    <t>13.15</t>
  </si>
  <si>
    <t>Монтаж кабель-канала Гагарина, д.12, п.1</t>
  </si>
  <si>
    <t>Монтаж кабель-канала Гагарина, д.12, п.5</t>
  </si>
  <si>
    <t>5.32</t>
  </si>
  <si>
    <t>5.33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</si>
</sst>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0_-;\-* #,##0.00_-;_-* &quot;-&quot;??_-;_-@_-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4">
    <xf numFmtId="0" fontId="0" fillId="0" borderId="0"/>
    <xf numFmtId="0" fontId="34" fillId="2" borderId="1" applyNumberFormat="0" applyAlignment="0" applyProtection="0"/>
    <xf numFmtId="0" fontId="33" fillId="0" borderId="0"/>
    <xf numFmtId="164" fontId="33" fillId="0" borderId="0" applyFont="0" applyFill="0" applyBorder="0" applyAlignment="0" applyProtection="0"/>
    <xf numFmtId="0" fontId="32" fillId="0" borderId="0"/>
    <xf numFmtId="164" fontId="32" fillId="0" borderId="0" applyFont="0" applyFill="0" applyBorder="0" applyAlignment="0" applyProtection="0"/>
    <xf numFmtId="0" fontId="31" fillId="0" borderId="0"/>
    <xf numFmtId="164" fontId="31" fillId="0" borderId="0" applyFont="0" applyFill="0" applyBorder="0" applyAlignment="0" applyProtection="0"/>
    <xf numFmtId="0" fontId="30" fillId="0" borderId="0"/>
    <xf numFmtId="164" fontId="30" fillId="0" borderId="0" applyFont="0" applyFill="0" applyBorder="0" applyAlignment="0" applyProtection="0"/>
    <xf numFmtId="0" fontId="29" fillId="0" borderId="0"/>
    <xf numFmtId="164" fontId="29" fillId="0" borderId="0" applyFont="0" applyFill="0" applyBorder="0" applyAlignment="0" applyProtection="0"/>
    <xf numFmtId="0" fontId="28" fillId="0" borderId="0"/>
    <xf numFmtId="164" fontId="28" fillId="0" borderId="0" applyFont="0" applyFill="0" applyBorder="0" applyAlignment="0" applyProtection="0"/>
    <xf numFmtId="0" fontId="27" fillId="0" borderId="0"/>
    <xf numFmtId="164" fontId="27" fillId="0" borderId="0" applyFont="0" applyFill="0" applyBorder="0" applyAlignment="0" applyProtection="0"/>
    <xf numFmtId="0" fontId="26" fillId="0" borderId="0"/>
    <xf numFmtId="0" fontId="25" fillId="0" borderId="0"/>
    <xf numFmtId="164" fontId="25" fillId="0" borderId="0" applyFont="0" applyFill="0" applyBorder="0" applyAlignment="0" applyProtection="0"/>
    <xf numFmtId="0" fontId="24" fillId="0" borderId="0"/>
    <xf numFmtId="164" fontId="24" fillId="0" borderId="0" applyFont="0" applyFill="0" applyBorder="0" applyAlignment="0" applyProtection="0"/>
    <xf numFmtId="0" fontId="23" fillId="0" borderId="0"/>
    <xf numFmtId="164" fontId="23" fillId="0" borderId="0" applyFont="0" applyFill="0" applyBorder="0" applyAlignment="0" applyProtection="0"/>
    <xf numFmtId="0" fontId="22" fillId="0" borderId="0"/>
    <xf numFmtId="164" fontId="22" fillId="0" borderId="0" applyFont="0" applyFill="0" applyBorder="0" applyAlignment="0" applyProtection="0"/>
    <xf numFmtId="0" fontId="21" fillId="0" borderId="0"/>
    <xf numFmtId="164" fontId="21" fillId="0" borderId="0" applyFont="0" applyFill="0" applyBorder="0" applyAlignment="0" applyProtection="0"/>
    <xf numFmtId="0" fontId="20" fillId="0" borderId="0"/>
    <xf numFmtId="164" fontId="20" fillId="0" borderId="0" applyFont="0" applyFill="0" applyBorder="0" applyAlignment="0" applyProtection="0"/>
    <xf numFmtId="0" fontId="19" fillId="0" borderId="0"/>
    <xf numFmtId="164" fontId="19" fillId="0" borderId="0" applyFont="0" applyFill="0" applyBorder="0" applyAlignment="0" applyProtection="0"/>
    <xf numFmtId="0" fontId="18" fillId="0" borderId="0"/>
    <xf numFmtId="164" fontId="18" fillId="0" borderId="0" applyFont="0" applyFill="0" applyBorder="0" applyAlignment="0" applyProtection="0"/>
    <xf numFmtId="0" fontId="17" fillId="0" borderId="0"/>
    <xf numFmtId="164" fontId="17" fillId="0" borderId="0" applyFont="0" applyFill="0" applyBorder="0" applyAlignment="0" applyProtection="0"/>
    <xf numFmtId="0" fontId="16" fillId="0" borderId="0"/>
    <xf numFmtId="164" fontId="16" fillId="0" borderId="0" applyFont="0" applyFill="0" applyBorder="0" applyAlignment="0" applyProtection="0"/>
    <xf numFmtId="0" fontId="15" fillId="0" borderId="0"/>
    <xf numFmtId="164" fontId="15" fillId="0" borderId="0" applyFont="0" applyFill="0" applyBorder="0" applyAlignment="0" applyProtection="0"/>
    <xf numFmtId="0" fontId="14" fillId="0" borderId="0"/>
    <xf numFmtId="164" fontId="14" fillId="0" borderId="0" applyFont="0" applyFill="0" applyBorder="0" applyAlignment="0" applyProtection="0"/>
    <xf numFmtId="0" fontId="13" fillId="0" borderId="0"/>
    <xf numFmtId="164" fontId="13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  <xf numFmtId="0" fontId="9" fillId="0" borderId="0"/>
    <xf numFmtId="0" fontId="8" fillId="0" borderId="0"/>
    <xf numFmtId="164" fontId="8" fillId="0" borderId="0" applyFont="0" applyFill="0" applyBorder="0" applyAlignment="0" applyProtection="0"/>
    <xf numFmtId="0" fontId="7" fillId="0" borderId="0"/>
    <xf numFmtId="164" fontId="7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0" fontId="2" fillId="0" borderId="0"/>
  </cellStyleXfs>
  <cellXfs count="121">
    <xf numFmtId="0" fontId="0" fillId="0" borderId="0" xfId="0"/>
    <xf numFmtId="0" fontId="35" fillId="0" borderId="0" xfId="4" applyFont="1" applyFill="1" applyAlignment="1">
      <alignment horizontal="center" wrapText="1"/>
    </xf>
    <xf numFmtId="0" fontId="36" fillId="4" borderId="2" xfId="4" applyFont="1" applyFill="1" applyBorder="1" applyAlignment="1">
      <alignment horizontal="left" vertical="top" wrapText="1"/>
    </xf>
    <xf numFmtId="164" fontId="35" fillId="4" borderId="2" xfId="5" applyFont="1" applyFill="1" applyBorder="1" applyAlignment="1">
      <alignment horizontal="right" vertical="center" wrapText="1"/>
    </xf>
    <xf numFmtId="2" fontId="35" fillId="0" borderId="0" xfId="4" applyNumberFormat="1" applyFont="1" applyFill="1" applyAlignment="1">
      <alignment horizontal="center" wrapText="1"/>
    </xf>
    <xf numFmtId="49" fontId="35" fillId="0" borderId="2" xfId="4" applyNumberFormat="1" applyFont="1" applyFill="1" applyBorder="1" applyAlignment="1">
      <alignment horizontal="left" vertical="top" wrapText="1"/>
    </xf>
    <xf numFmtId="165" fontId="35" fillId="0" borderId="2" xfId="4" applyNumberFormat="1" applyFont="1" applyFill="1" applyBorder="1" applyAlignment="1">
      <alignment horizontal="right"/>
    </xf>
    <xf numFmtId="0" fontId="35" fillId="0" borderId="0" xfId="4" applyFont="1"/>
    <xf numFmtId="0" fontId="32" fillId="0" borderId="0" xfId="4"/>
    <xf numFmtId="0" fontId="35" fillId="3" borderId="0" xfId="4" applyFont="1" applyFill="1" applyAlignment="1">
      <alignment horizontal="center" wrapText="1"/>
    </xf>
    <xf numFmtId="164" fontId="35" fillId="4" borderId="2" xfId="5" applyFont="1" applyFill="1" applyBorder="1" applyAlignment="1">
      <alignment horizontal="right"/>
    </xf>
    <xf numFmtId="0" fontId="35" fillId="0" borderId="2" xfId="4" applyFont="1" applyFill="1" applyBorder="1" applyAlignment="1">
      <alignment horizontal="left" vertical="top" wrapText="1"/>
    </xf>
    <xf numFmtId="4" fontId="35" fillId="0" borderId="2" xfId="5" applyNumberFormat="1" applyFont="1" applyFill="1" applyBorder="1" applyAlignment="1">
      <alignment horizontal="right"/>
    </xf>
    <xf numFmtId="164" fontId="35" fillId="0" borderId="2" xfId="5" applyFont="1" applyFill="1" applyBorder="1" applyAlignment="1">
      <alignment horizontal="right"/>
    </xf>
    <xf numFmtId="164" fontId="35" fillId="4" borderId="2" xfId="5" applyFont="1" applyFill="1" applyBorder="1" applyAlignment="1">
      <alignment horizontal="right" vertical="center"/>
    </xf>
    <xf numFmtId="0" fontId="35" fillId="0" borderId="0" xfId="4" applyFont="1" applyFill="1"/>
    <xf numFmtId="0" fontId="36" fillId="4" borderId="6" xfId="4" applyFont="1" applyFill="1" applyBorder="1" applyAlignment="1">
      <alignment horizontal="left" vertical="top" wrapText="1"/>
    </xf>
    <xf numFmtId="0" fontId="39" fillId="4" borderId="2" xfId="4" applyFont="1" applyFill="1" applyBorder="1" applyAlignment="1">
      <alignment horizontal="left" vertical="top" wrapText="1"/>
    </xf>
    <xf numFmtId="164" fontId="38" fillId="4" borderId="2" xfId="5" applyFont="1" applyFill="1" applyBorder="1" applyAlignment="1">
      <alignment horizontal="right" vertical="center"/>
    </xf>
    <xf numFmtId="0" fontId="35" fillId="0" borderId="0" xfId="4" applyFont="1" applyFill="1" applyBorder="1" applyAlignment="1">
      <alignment horizontal="left" vertical="top" wrapText="1"/>
    </xf>
    <xf numFmtId="164" fontId="35" fillId="0" borderId="0" xfId="5" applyFont="1" applyFill="1" applyBorder="1" applyAlignment="1">
      <alignment horizontal="right"/>
    </xf>
    <xf numFmtId="0" fontId="36" fillId="0" borderId="0" xfId="4" applyFont="1" applyFill="1" applyBorder="1" applyAlignment="1">
      <alignment horizontal="left" vertical="top" wrapText="1"/>
    </xf>
    <xf numFmtId="164" fontId="35" fillId="0" borderId="0" xfId="5" applyFont="1" applyFill="1" applyBorder="1" applyAlignment="1">
      <alignment horizontal="right" vertical="center" wrapText="1"/>
    </xf>
    <xf numFmtId="0" fontId="35" fillId="0" borderId="0" xfId="4" applyFont="1" applyFill="1" applyAlignment="1">
      <alignment horizontal="left" vertical="top" wrapText="1"/>
    </xf>
    <xf numFmtId="164" fontId="35" fillId="0" borderId="0" xfId="5" applyFont="1" applyFill="1" applyAlignment="1">
      <alignment horizontal="right" vertical="center" wrapText="1"/>
    </xf>
    <xf numFmtId="0" fontId="37" fillId="0" borderId="3" xfId="1" applyFont="1" applyFill="1" applyBorder="1" applyAlignment="1">
      <alignment horizontal="left" vertical="center" wrapText="1"/>
    </xf>
    <xf numFmtId="0" fontId="36" fillId="0" borderId="0" xfId="4" applyFont="1" applyAlignment="1">
      <alignment horizontal="right" vertical="center"/>
    </xf>
    <xf numFmtId="164" fontId="40" fillId="0" borderId="2" xfId="5" applyFont="1" applyFill="1" applyBorder="1" applyAlignment="1">
      <alignment horizontal="right" vertical="center" wrapText="1"/>
    </xf>
    <xf numFmtId="49" fontId="35" fillId="0" borderId="2" xfId="4" applyNumberFormat="1" applyFont="1" applyFill="1" applyBorder="1" applyAlignment="1">
      <alignment horizontal="right"/>
    </xf>
    <xf numFmtId="164" fontId="38" fillId="4" borderId="2" xfId="5" applyFont="1" applyFill="1" applyBorder="1" applyAlignment="1">
      <alignment horizontal="right" vertical="center" wrapText="1"/>
    </xf>
    <xf numFmtId="0" fontId="35" fillId="0" borderId="0" xfId="4" applyFont="1" applyFill="1" applyAlignment="1">
      <alignment horizontal="right" wrapText="1"/>
    </xf>
    <xf numFmtId="164" fontId="36" fillId="0" borderId="0" xfId="5" applyFont="1" applyFill="1" applyBorder="1" applyAlignment="1">
      <alignment horizontal="right" vertical="center" wrapText="1"/>
    </xf>
    <xf numFmtId="0" fontId="41" fillId="0" borderId="5" xfId="1" applyFont="1" applyFill="1" applyBorder="1" applyAlignment="1">
      <alignment horizontal="right" vertical="center" wrapText="1"/>
    </xf>
    <xf numFmtId="0" fontId="37" fillId="0" borderId="5" xfId="1" applyFont="1" applyFill="1" applyBorder="1" applyAlignment="1">
      <alignment horizontal="right" vertical="center" wrapText="1"/>
    </xf>
    <xf numFmtId="4" fontId="40" fillId="0" borderId="2" xfId="5" applyNumberFormat="1" applyFont="1" applyFill="1" applyBorder="1" applyAlignment="1">
      <alignment horizontal="right" vertical="center" wrapText="1"/>
    </xf>
    <xf numFmtId="4" fontId="36" fillId="4" borderId="2" xfId="5" applyNumberFormat="1" applyFont="1" applyFill="1" applyBorder="1" applyAlignment="1">
      <alignment horizontal="right" vertical="center" wrapText="1"/>
    </xf>
    <xf numFmtId="4" fontId="35" fillId="0" borderId="2" xfId="4" applyNumberFormat="1" applyFont="1" applyFill="1" applyBorder="1" applyAlignment="1">
      <alignment horizontal="right"/>
    </xf>
    <xf numFmtId="4" fontId="36" fillId="4" borderId="2" xfId="5" applyNumberFormat="1" applyFont="1" applyFill="1" applyBorder="1" applyAlignment="1">
      <alignment horizontal="right"/>
    </xf>
    <xf numFmtId="4" fontId="36" fillId="4" borderId="2" xfId="5" applyNumberFormat="1" applyFont="1" applyFill="1" applyBorder="1" applyAlignment="1">
      <alignment horizontal="right" vertical="center"/>
    </xf>
    <xf numFmtId="4" fontId="39" fillId="4" borderId="2" xfId="5" applyNumberFormat="1" applyFont="1" applyFill="1" applyBorder="1" applyAlignment="1">
      <alignment horizontal="right" vertical="center"/>
    </xf>
    <xf numFmtId="4" fontId="35" fillId="0" borderId="0" xfId="5" applyNumberFormat="1" applyFont="1" applyFill="1" applyBorder="1" applyAlignment="1">
      <alignment horizontal="right"/>
    </xf>
    <xf numFmtId="4" fontId="35" fillId="0" borderId="0" xfId="4" applyNumberFormat="1" applyFont="1" applyFill="1" applyAlignment="1">
      <alignment horizontal="right" wrapText="1"/>
    </xf>
    <xf numFmtId="4" fontId="36" fillId="0" borderId="0" xfId="5" applyNumberFormat="1" applyFont="1" applyFill="1" applyBorder="1" applyAlignment="1">
      <alignment horizontal="right" vertical="center" wrapText="1"/>
    </xf>
    <xf numFmtId="4" fontId="35" fillId="0" borderId="0" xfId="5" applyNumberFormat="1" applyFont="1" applyFill="1" applyAlignment="1">
      <alignment horizontal="right" vertical="center" wrapText="1"/>
    </xf>
    <xf numFmtId="0" fontId="35" fillId="0" borderId="0" xfId="4" applyFont="1" applyFill="1" applyAlignment="1">
      <alignment horizontal="center" vertical="center" wrapText="1"/>
    </xf>
    <xf numFmtId="0" fontId="42" fillId="0" borderId="2" xfId="4" applyFont="1" applyFill="1" applyBorder="1" applyAlignment="1">
      <alignment horizontal="center" vertical="center" wrapText="1"/>
    </xf>
    <xf numFmtId="0" fontId="35" fillId="0" borderId="2" xfId="4" applyFont="1" applyFill="1" applyBorder="1" applyAlignment="1">
      <alignment horizontal="center" vertical="center" wrapText="1"/>
    </xf>
    <xf numFmtId="0" fontId="35" fillId="0" borderId="0" xfId="4" applyFont="1" applyFill="1" applyAlignment="1">
      <alignment horizontal="center" vertical="center"/>
    </xf>
    <xf numFmtId="0" fontId="36" fillId="4" borderId="2" xfId="4" applyFont="1" applyFill="1" applyBorder="1" applyAlignment="1">
      <alignment horizontal="center" vertical="center" wrapText="1"/>
    </xf>
    <xf numFmtId="0" fontId="36" fillId="4" borderId="2" xfId="4" applyFont="1" applyFill="1" applyBorder="1" applyAlignment="1">
      <alignment horizontal="center" vertical="center"/>
    </xf>
    <xf numFmtId="49" fontId="35" fillId="0" borderId="2" xfId="4" applyNumberFormat="1" applyFont="1" applyFill="1" applyBorder="1" applyAlignment="1">
      <alignment horizontal="center" vertical="center"/>
    </xf>
    <xf numFmtId="49" fontId="36" fillId="4" borderId="2" xfId="4" applyNumberFormat="1" applyFont="1" applyFill="1" applyBorder="1" applyAlignment="1">
      <alignment horizontal="left" vertical="top" wrapText="1"/>
    </xf>
    <xf numFmtId="49" fontId="35" fillId="4" borderId="2" xfId="5" applyNumberFormat="1" applyFont="1" applyFill="1" applyBorder="1" applyAlignment="1">
      <alignment horizontal="right" vertical="center"/>
    </xf>
    <xf numFmtId="49" fontId="35" fillId="0" borderId="0" xfId="4" applyNumberFormat="1" applyFont="1" applyFill="1"/>
    <xf numFmtId="49" fontId="35" fillId="0" borderId="2" xfId="4" applyNumberFormat="1" applyFont="1" applyBorder="1" applyAlignment="1">
      <alignment horizontal="center" vertical="center"/>
    </xf>
    <xf numFmtId="49" fontId="36" fillId="4" borderId="2" xfId="4" applyNumberFormat="1" applyFont="1" applyFill="1" applyBorder="1" applyAlignment="1">
      <alignment horizontal="center" vertical="center"/>
    </xf>
    <xf numFmtId="4" fontId="35" fillId="0" borderId="0" xfId="4" applyNumberFormat="1" applyFont="1" applyFill="1" applyAlignment="1">
      <alignment horizontal="center" wrapText="1"/>
    </xf>
    <xf numFmtId="49" fontId="35" fillId="0" borderId="7" xfId="4" applyNumberFormat="1" applyFont="1" applyFill="1" applyBorder="1" applyAlignment="1">
      <alignment horizontal="center" vertical="center"/>
    </xf>
    <xf numFmtId="0" fontId="36" fillId="0" borderId="7" xfId="4" applyFont="1" applyFill="1" applyBorder="1" applyAlignment="1">
      <alignment horizontal="left" vertical="top" wrapText="1"/>
    </xf>
    <xf numFmtId="164" fontId="35" fillId="0" borderId="7" xfId="5" applyFont="1" applyFill="1" applyBorder="1" applyAlignment="1">
      <alignment horizontal="right" vertical="center"/>
    </xf>
    <xf numFmtId="0" fontId="35" fillId="0" borderId="7" xfId="4" applyFont="1" applyFill="1" applyBorder="1" applyAlignment="1">
      <alignment horizontal="left" vertical="top" wrapText="1"/>
    </xf>
    <xf numFmtId="4" fontId="35" fillId="0" borderId="7" xfId="5" applyNumberFormat="1" applyFont="1" applyFill="1" applyBorder="1" applyAlignment="1">
      <alignment horizontal="right" vertical="center"/>
    </xf>
    <xf numFmtId="164" fontId="35" fillId="4" borderId="2" xfId="5" applyFont="1" applyFill="1" applyBorder="1" applyAlignment="1">
      <alignment vertical="center"/>
    </xf>
    <xf numFmtId="0" fontId="36" fillId="4" borderId="8" xfId="4" applyFont="1" applyFill="1" applyBorder="1" applyAlignment="1">
      <alignment horizontal="center" vertical="center"/>
    </xf>
    <xf numFmtId="0" fontId="36" fillId="4" borderId="3" xfId="4" applyFont="1" applyFill="1" applyBorder="1" applyAlignment="1">
      <alignment horizontal="center" vertical="center"/>
    </xf>
    <xf numFmtId="49" fontId="35" fillId="0" borderId="3" xfId="4" applyNumberFormat="1" applyFont="1" applyBorder="1" applyAlignment="1">
      <alignment horizontal="center" vertical="center"/>
    </xf>
    <xf numFmtId="4" fontId="41" fillId="0" borderId="0" xfId="1" applyNumberFormat="1" applyFont="1" applyFill="1" applyBorder="1" applyAlignment="1">
      <alignment vertical="center" wrapText="1"/>
    </xf>
    <xf numFmtId="0" fontId="36" fillId="4" borderId="7" xfId="4" applyFont="1" applyFill="1" applyBorder="1" applyAlignment="1">
      <alignment horizontal="left" vertical="top" wrapText="1"/>
    </xf>
    <xf numFmtId="4" fontId="36" fillId="4" borderId="7" xfId="5" applyNumberFormat="1" applyFont="1" applyFill="1" applyBorder="1" applyAlignment="1">
      <alignment horizontal="right" vertical="center"/>
    </xf>
    <xf numFmtId="164" fontId="35" fillId="4" borderId="7" xfId="5" applyFont="1" applyFill="1" applyBorder="1" applyAlignment="1">
      <alignment horizontal="right" vertical="center"/>
    </xf>
    <xf numFmtId="4" fontId="35" fillId="0" borderId="0" xfId="4" applyNumberFormat="1" applyFont="1"/>
    <xf numFmtId="4" fontId="35" fillId="3" borderId="0" xfId="4" applyNumberFormat="1" applyFont="1" applyFill="1" applyAlignment="1">
      <alignment horizontal="center" wrapText="1"/>
    </xf>
    <xf numFmtId="4" fontId="35" fillId="0" borderId="0" xfId="4" applyNumberFormat="1" applyFont="1" applyFill="1"/>
    <xf numFmtId="0" fontId="38" fillId="0" borderId="7" xfId="4" applyFont="1" applyFill="1" applyBorder="1" applyAlignment="1">
      <alignment vertical="top" wrapText="1"/>
    </xf>
    <xf numFmtId="164" fontId="38" fillId="0" borderId="7" xfId="5" applyFont="1" applyFill="1" applyBorder="1" applyAlignment="1">
      <alignment horizontal="right" vertical="center" wrapText="1"/>
    </xf>
    <xf numFmtId="164" fontId="38" fillId="0" borderId="7" xfId="5" applyFont="1" applyFill="1" applyBorder="1" applyAlignment="1">
      <alignment horizontal="right" vertical="center"/>
    </xf>
    <xf numFmtId="0" fontId="41" fillId="0" borderId="3" xfId="1" applyFont="1" applyFill="1" applyBorder="1" applyAlignment="1">
      <alignment horizontal="left" vertical="center" wrapText="1"/>
    </xf>
    <xf numFmtId="164" fontId="35" fillId="0" borderId="0" xfId="5" applyFont="1" applyFill="1" applyBorder="1" applyAlignment="1">
      <alignment horizontal="center" vertical="center" wrapText="1"/>
    </xf>
    <xf numFmtId="0" fontId="40" fillId="0" borderId="2" xfId="1" applyFont="1" applyFill="1" applyBorder="1" applyAlignment="1">
      <alignment horizontal="center" vertical="center" wrapText="1"/>
    </xf>
    <xf numFmtId="0" fontId="35" fillId="0" borderId="0" xfId="4" applyFont="1" applyFill="1" applyAlignment="1">
      <alignment horizontal="right" vertical="top" wrapText="1"/>
    </xf>
    <xf numFmtId="164" fontId="35" fillId="0" borderId="0" xfId="5" applyFont="1" applyFill="1" applyAlignment="1">
      <alignment horizontal="left" vertical="center" wrapText="1"/>
    </xf>
    <xf numFmtId="0" fontId="36" fillId="4" borderId="2" xfId="62" applyFont="1" applyFill="1" applyBorder="1" applyAlignment="1">
      <alignment horizontal="left" vertical="top" wrapText="1"/>
    </xf>
    <xf numFmtId="49" fontId="35" fillId="0" borderId="2" xfId="63" applyNumberFormat="1" applyFont="1" applyBorder="1" applyAlignment="1">
      <alignment horizontal="center" vertical="center"/>
    </xf>
    <xf numFmtId="0" fontId="35" fillId="0" borderId="0" xfId="4" applyFont="1" applyFill="1" applyAlignment="1">
      <alignment horizontal="left" wrapText="1"/>
    </xf>
    <xf numFmtId="49" fontId="35" fillId="0" borderId="2" xfId="0" applyNumberFormat="1" applyFont="1" applyBorder="1" applyAlignment="1">
      <alignment horizontal="center" vertical="center"/>
    </xf>
    <xf numFmtId="0" fontId="36" fillId="5" borderId="2" xfId="4" applyFont="1" applyFill="1" applyBorder="1" applyAlignment="1">
      <alignment horizontal="center" vertical="center" wrapText="1"/>
    </xf>
    <xf numFmtId="0" fontId="40" fillId="5" borderId="3" xfId="1" applyFont="1" applyFill="1" applyBorder="1" applyAlignment="1">
      <alignment horizontal="left" vertical="center" wrapText="1"/>
    </xf>
    <xf numFmtId="0" fontId="40" fillId="5" borderId="5" xfId="1" applyFont="1" applyFill="1" applyBorder="1" applyAlignment="1">
      <alignment horizontal="right" vertical="center" wrapText="1"/>
    </xf>
    <xf numFmtId="4" fontId="38" fillId="5" borderId="7" xfId="5" applyNumberFormat="1" applyFont="1" applyFill="1" applyBorder="1" applyAlignment="1">
      <alignment horizontal="right" vertical="center"/>
    </xf>
    <xf numFmtId="49" fontId="33" fillId="0" borderId="2" xfId="2" applyNumberFormat="1" applyFill="1" applyBorder="1"/>
    <xf numFmtId="165" fontId="33" fillId="0" borderId="2" xfId="2" applyNumberFormat="1" applyFill="1" applyBorder="1"/>
    <xf numFmtId="4" fontId="36" fillId="5" borderId="7" xfId="5" applyNumberFormat="1" applyFont="1" applyFill="1" applyBorder="1" applyAlignment="1">
      <alignment horizontal="right" vertical="center"/>
    </xf>
    <xf numFmtId="4" fontId="36" fillId="5" borderId="2" xfId="5" applyNumberFormat="1" applyFont="1" applyFill="1" applyBorder="1" applyAlignment="1">
      <alignment horizontal="right" vertical="center"/>
    </xf>
    <xf numFmtId="4" fontId="35" fillId="5" borderId="0" xfId="5" applyNumberFormat="1" applyFont="1" applyFill="1" applyAlignment="1">
      <alignment horizontal="center" vertical="center" wrapText="1"/>
    </xf>
    <xf numFmtId="49" fontId="0" fillId="0" borderId="2" xfId="0" applyNumberFormat="1" applyFill="1" applyBorder="1"/>
    <xf numFmtId="165" fontId="0" fillId="0" borderId="2" xfId="0" applyNumberFormat="1" applyFill="1" applyBorder="1"/>
    <xf numFmtId="49" fontId="1" fillId="0" borderId="2" xfId="2" applyNumberFormat="1" applyFont="1" applyFill="1" applyBorder="1"/>
    <xf numFmtId="4" fontId="37" fillId="0" borderId="3" xfId="1" applyNumberFormat="1" applyFont="1" applyFill="1" applyBorder="1" applyAlignment="1">
      <alignment horizontal="right" vertical="center" wrapText="1"/>
    </xf>
    <xf numFmtId="4" fontId="37" fillId="0" borderId="5" xfId="1" applyNumberFormat="1" applyFont="1" applyFill="1" applyBorder="1" applyAlignment="1">
      <alignment horizontal="right" vertical="center" wrapText="1"/>
    </xf>
    <xf numFmtId="4" fontId="40" fillId="5" borderId="3" xfId="1" applyNumberFormat="1" applyFont="1" applyFill="1" applyBorder="1" applyAlignment="1">
      <alignment horizontal="right" vertical="center" wrapText="1"/>
    </xf>
    <xf numFmtId="4" fontId="40" fillId="5" borderId="5" xfId="1" applyNumberFormat="1" applyFont="1" applyFill="1" applyBorder="1" applyAlignment="1">
      <alignment horizontal="right" vertical="center" wrapText="1"/>
    </xf>
    <xf numFmtId="0" fontId="36" fillId="0" borderId="3" xfId="4" applyFont="1" applyFill="1" applyBorder="1" applyAlignment="1">
      <alignment horizontal="center" vertical="center" wrapText="1"/>
    </xf>
    <xf numFmtId="0" fontId="36" fillId="0" borderId="4" xfId="4" applyFont="1" applyFill="1" applyBorder="1" applyAlignment="1">
      <alignment horizontal="center" vertical="center" wrapText="1"/>
    </xf>
    <xf numFmtId="0" fontId="36" fillId="0" borderId="5" xfId="4" applyFont="1" applyFill="1" applyBorder="1" applyAlignment="1">
      <alignment horizontal="center" vertical="center" wrapText="1"/>
    </xf>
    <xf numFmtId="4" fontId="37" fillId="5" borderId="3" xfId="1" applyNumberFormat="1" applyFont="1" applyFill="1" applyBorder="1" applyAlignment="1">
      <alignment horizontal="right" vertical="center" wrapText="1"/>
    </xf>
    <xf numFmtId="4" fontId="37" fillId="5" borderId="5" xfId="1" applyNumberFormat="1" applyFont="1" applyFill="1" applyBorder="1" applyAlignment="1">
      <alignment horizontal="right" vertical="center" wrapText="1"/>
    </xf>
    <xf numFmtId="0" fontId="41" fillId="0" borderId="3" xfId="1" applyFont="1" applyFill="1" applyBorder="1" applyAlignment="1">
      <alignment horizontal="left" vertical="center" wrapText="1"/>
    </xf>
    <xf numFmtId="0" fontId="41" fillId="0" borderId="5" xfId="1" applyFont="1" applyFill="1" applyBorder="1" applyAlignment="1">
      <alignment horizontal="left" vertical="center" wrapText="1"/>
    </xf>
    <xf numFmtId="4" fontId="41" fillId="5" borderId="3" xfId="1" applyNumberFormat="1" applyFont="1" applyFill="1" applyBorder="1" applyAlignment="1">
      <alignment horizontal="right" vertical="center" wrapText="1"/>
    </xf>
    <xf numFmtId="4" fontId="41" fillId="5" borderId="5" xfId="1" applyNumberFormat="1" applyFont="1" applyFill="1" applyBorder="1" applyAlignment="1">
      <alignment horizontal="right" vertical="center" wrapText="1"/>
    </xf>
    <xf numFmtId="4" fontId="41" fillId="0" borderId="2" xfId="1" applyNumberFormat="1" applyFont="1" applyFill="1" applyBorder="1" applyAlignment="1">
      <alignment horizontal="right" vertical="center" wrapText="1"/>
    </xf>
    <xf numFmtId="0" fontId="41" fillId="0" borderId="2" xfId="1" applyFont="1" applyFill="1" applyBorder="1" applyAlignment="1">
      <alignment horizontal="left" vertical="center" wrapText="1"/>
    </xf>
    <xf numFmtId="4" fontId="41" fillId="0" borderId="3" xfId="1" applyNumberFormat="1" applyFont="1" applyFill="1" applyBorder="1" applyAlignment="1">
      <alignment horizontal="right" vertical="center" wrapText="1"/>
    </xf>
    <xf numFmtId="4" fontId="41" fillId="0" borderId="5" xfId="1" applyNumberFormat="1" applyFont="1" applyFill="1" applyBorder="1" applyAlignment="1">
      <alignment horizontal="right" vertical="center" wrapText="1"/>
    </xf>
    <xf numFmtId="0" fontId="39" fillId="0" borderId="0" xfId="4" applyFont="1" applyFill="1" applyBorder="1" applyAlignment="1">
      <alignment horizontal="center" vertical="center" wrapText="1"/>
    </xf>
    <xf numFmtId="164" fontId="35" fillId="5" borderId="0" xfId="5" applyFont="1" applyFill="1" applyBorder="1" applyAlignment="1">
      <alignment horizontal="center" vertical="center" wrapText="1"/>
    </xf>
    <xf numFmtId="0" fontId="40" fillId="0" borderId="3" xfId="1" applyFont="1" applyFill="1" applyBorder="1" applyAlignment="1">
      <alignment horizontal="center" vertical="center" wrapText="1"/>
    </xf>
    <xf numFmtId="0" fontId="40" fillId="0" borderId="4" xfId="1" applyFont="1" applyFill="1" applyBorder="1" applyAlignment="1">
      <alignment horizontal="center" vertical="center" wrapText="1"/>
    </xf>
    <xf numFmtId="0" fontId="40" fillId="0" borderId="5" xfId="1" applyFont="1" applyFill="1" applyBorder="1" applyAlignment="1">
      <alignment horizontal="center" vertical="center" wrapText="1"/>
    </xf>
    <xf numFmtId="0" fontId="40" fillId="5" borderId="3" xfId="1" applyFont="1" applyFill="1" applyBorder="1" applyAlignment="1">
      <alignment horizontal="left" vertical="center" wrapText="1"/>
    </xf>
    <xf numFmtId="0" fontId="40" fillId="5" borderId="5" xfId="1" applyFont="1" applyFill="1" applyBorder="1" applyAlignment="1">
      <alignment horizontal="left" vertical="center" wrapText="1"/>
    </xf>
  </cellXfs>
  <cellStyles count="64">
    <cellStyle name="Вывод" xfId="1" builtinId="21"/>
    <cellStyle name="Обычный" xfId="0" builtinId="0"/>
    <cellStyle name="Обычный 10" xfId="17"/>
    <cellStyle name="Обычный 11" xfId="19"/>
    <cellStyle name="Обычный 12" xfId="21"/>
    <cellStyle name="Обычный 13" xfId="23"/>
    <cellStyle name="Обычный 14" xfId="25"/>
    <cellStyle name="Обычный 15" xfId="27"/>
    <cellStyle name="Обычный 16" xfId="29"/>
    <cellStyle name="Обычный 17" xfId="31"/>
    <cellStyle name="Обычный 18" xfId="33"/>
    <cellStyle name="Обычный 19" xfId="35"/>
    <cellStyle name="Обычный 2" xfId="2"/>
    <cellStyle name="Обычный 20" xfId="37"/>
    <cellStyle name="Обычный 21" xfId="39"/>
    <cellStyle name="Обычный 22" xfId="41"/>
    <cellStyle name="Обычный 23" xfId="43"/>
    <cellStyle name="Обычный 24" xfId="45"/>
    <cellStyle name="Обычный 25" xfId="47"/>
    <cellStyle name="Обычный 26" xfId="49"/>
    <cellStyle name="Обычный 27" xfId="50"/>
    <cellStyle name="Обычный 28" xfId="52"/>
    <cellStyle name="Обычный 29" xfId="54"/>
    <cellStyle name="Обычный 3" xfId="4"/>
    <cellStyle name="Обычный 3 2" xfId="62"/>
    <cellStyle name="Обычный 30" xfId="56"/>
    <cellStyle name="Обычный 31" xfId="58"/>
    <cellStyle name="Обычный 32" xfId="60"/>
    <cellStyle name="Обычный 34" xfId="63"/>
    <cellStyle name="Обычный 4" xfId="6"/>
    <cellStyle name="Обычный 5" xfId="8"/>
    <cellStyle name="Обычный 6" xfId="10"/>
    <cellStyle name="Обычный 7" xfId="12"/>
    <cellStyle name="Обычный 8" xfId="14"/>
    <cellStyle name="Обычный 9" xfId="16"/>
    <cellStyle name="Финансовый 10" xfId="20"/>
    <cellStyle name="Финансовый 11" xfId="22"/>
    <cellStyle name="Финансовый 12" xfId="24"/>
    <cellStyle name="Финансовый 13" xfId="26"/>
    <cellStyle name="Финансовый 14" xfId="28"/>
    <cellStyle name="Финансовый 15" xfId="30"/>
    <cellStyle name="Финансовый 16" xfId="32"/>
    <cellStyle name="Финансовый 17" xfId="34"/>
    <cellStyle name="Финансовый 18" xfId="36"/>
    <cellStyle name="Финансовый 19" xfId="38"/>
    <cellStyle name="Финансовый 2" xfId="3"/>
    <cellStyle name="Финансовый 20" xfId="40"/>
    <cellStyle name="Финансовый 21" xfId="42"/>
    <cellStyle name="Финансовый 22" xfId="44"/>
    <cellStyle name="Финансовый 23" xfId="46"/>
    <cellStyle name="Финансовый 24" xfId="48"/>
    <cellStyle name="Финансовый 25" xfId="51"/>
    <cellStyle name="Финансовый 26" xfId="53"/>
    <cellStyle name="Финансовый 27" xfId="55"/>
    <cellStyle name="Финансовый 28" xfId="57"/>
    <cellStyle name="Финансовый 29" xfId="59"/>
    <cellStyle name="Финансовый 3" xfId="5"/>
    <cellStyle name="Финансовый 30" xfId="61"/>
    <cellStyle name="Финансовый 4" xfId="7"/>
    <cellStyle name="Финансовый 5" xfId="9"/>
    <cellStyle name="Финансовый 6" xfId="11"/>
    <cellStyle name="Финансовый 7" xfId="13"/>
    <cellStyle name="Финансовый 8" xfId="15"/>
    <cellStyle name="Финансовый 9" xfId="1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H118"/>
  <sheetViews>
    <sheetView tabSelected="1" topLeftCell="A87" zoomScaleNormal="100" workbookViewId="0">
      <selection activeCell="B112" sqref="B112"/>
    </sheetView>
  </sheetViews>
  <sheetFormatPr defaultRowHeight="15" outlineLevelRow="2" x14ac:dyDescent="0.25"/>
  <cols>
    <col min="1" max="1" width="9.140625" style="44"/>
    <col min="2" max="2" width="68.140625" style="23" customWidth="1"/>
    <col min="3" max="3" width="14.7109375" style="43" customWidth="1"/>
    <col min="4" max="4" width="9.140625" style="24" customWidth="1"/>
    <col min="5" max="5" width="12.7109375" style="24" customWidth="1"/>
    <col min="6" max="6" width="26.42578125" style="56" customWidth="1"/>
    <col min="7" max="16384" width="9.140625" style="1"/>
  </cols>
  <sheetData>
    <row r="3" spans="1:8" ht="15.75" customHeight="1" x14ac:dyDescent="0.25">
      <c r="A3" s="114" t="s">
        <v>4</v>
      </c>
      <c r="B3" s="114"/>
      <c r="C3" s="114"/>
      <c r="D3" s="114"/>
      <c r="E3" s="114"/>
    </row>
    <row r="4" spans="1:8" ht="15" customHeight="1" x14ac:dyDescent="0.25">
      <c r="A4" s="114" t="s">
        <v>56</v>
      </c>
      <c r="B4" s="114"/>
      <c r="C4" s="114"/>
      <c r="D4" s="114"/>
      <c r="E4" s="114"/>
    </row>
    <row r="5" spans="1:8" ht="17.25" customHeight="1" x14ac:dyDescent="0.25">
      <c r="A5" s="115" t="s">
        <v>67</v>
      </c>
      <c r="B5" s="115"/>
      <c r="C5" s="115"/>
      <c r="D5" s="115"/>
      <c r="E5" s="115"/>
    </row>
    <row r="6" spans="1:8" ht="17.25" customHeight="1" x14ac:dyDescent="0.25">
      <c r="A6" s="77"/>
      <c r="B6" s="77"/>
      <c r="C6" s="77"/>
      <c r="D6" s="77"/>
      <c r="E6" s="77"/>
    </row>
    <row r="7" spans="1:8" x14ac:dyDescent="0.25">
      <c r="B7" s="79" t="s">
        <v>66</v>
      </c>
      <c r="C7" s="93">
        <v>5792.9</v>
      </c>
      <c r="D7" s="80" t="s">
        <v>3</v>
      </c>
    </row>
    <row r="8" spans="1:8" ht="39" customHeight="1" x14ac:dyDescent="0.25">
      <c r="A8" s="116" t="s">
        <v>5</v>
      </c>
      <c r="B8" s="117"/>
      <c r="C8" s="117"/>
      <c r="D8" s="117"/>
      <c r="E8" s="118"/>
    </row>
    <row r="9" spans="1:8" x14ac:dyDescent="0.25">
      <c r="A9" s="85">
        <v>1</v>
      </c>
      <c r="B9" s="119" t="s">
        <v>68</v>
      </c>
      <c r="C9" s="120"/>
      <c r="D9" s="99">
        <v>1488679.78</v>
      </c>
      <c r="E9" s="100"/>
    </row>
    <row r="10" spans="1:8" ht="30" x14ac:dyDescent="0.25">
      <c r="A10" s="45">
        <v>2</v>
      </c>
      <c r="B10" s="76" t="s">
        <v>6</v>
      </c>
      <c r="C10" s="32"/>
      <c r="D10" s="110">
        <f>D11+D12+D13</f>
        <v>2197800.16</v>
      </c>
      <c r="E10" s="110"/>
      <c r="F10" s="66"/>
      <c r="G10" s="66"/>
    </row>
    <row r="11" spans="1:8" x14ac:dyDescent="0.25">
      <c r="A11" s="46" t="s">
        <v>14</v>
      </c>
      <c r="B11" s="25" t="s">
        <v>15</v>
      </c>
      <c r="C11" s="33"/>
      <c r="D11" s="104">
        <v>2179177.6</v>
      </c>
      <c r="E11" s="105"/>
    </row>
    <row r="12" spans="1:8" x14ac:dyDescent="0.25">
      <c r="A12" s="46" t="s">
        <v>16</v>
      </c>
      <c r="B12" s="25" t="s">
        <v>13</v>
      </c>
      <c r="C12" s="33"/>
      <c r="D12" s="104">
        <v>0</v>
      </c>
      <c r="E12" s="105"/>
    </row>
    <row r="13" spans="1:8" x14ac:dyDescent="0.25">
      <c r="A13" s="46" t="s">
        <v>17</v>
      </c>
      <c r="B13" s="25" t="s">
        <v>7</v>
      </c>
      <c r="C13" s="33"/>
      <c r="D13" s="104">
        <v>18622.560000000001</v>
      </c>
      <c r="E13" s="105"/>
    </row>
    <row r="14" spans="1:8" ht="30.75" customHeight="1" x14ac:dyDescent="0.25">
      <c r="A14" s="45">
        <v>3</v>
      </c>
      <c r="B14" s="111" t="s">
        <v>22</v>
      </c>
      <c r="C14" s="111"/>
      <c r="D14" s="112">
        <f>D15+D16+D17</f>
        <v>2179860.4900000002</v>
      </c>
      <c r="E14" s="113"/>
    </row>
    <row r="15" spans="1:8" x14ac:dyDescent="0.25">
      <c r="A15" s="46" t="s">
        <v>18</v>
      </c>
      <c r="B15" s="25" t="s">
        <v>15</v>
      </c>
      <c r="C15" s="33"/>
      <c r="D15" s="104">
        <v>2161237.9300000002</v>
      </c>
      <c r="E15" s="105"/>
      <c r="H15" s="83"/>
    </row>
    <row r="16" spans="1:8" x14ac:dyDescent="0.25">
      <c r="A16" s="46" t="s">
        <v>19</v>
      </c>
      <c r="B16" s="25" t="s">
        <v>13</v>
      </c>
      <c r="C16" s="33"/>
      <c r="D16" s="104">
        <v>0</v>
      </c>
      <c r="E16" s="105"/>
    </row>
    <row r="17" spans="1:8" x14ac:dyDescent="0.25">
      <c r="A17" s="46" t="s">
        <v>20</v>
      </c>
      <c r="B17" s="25" t="s">
        <v>7</v>
      </c>
      <c r="C17" s="33"/>
      <c r="D17" s="104">
        <f>D13</f>
        <v>18622.560000000001</v>
      </c>
      <c r="E17" s="105"/>
    </row>
    <row r="18" spans="1:8" x14ac:dyDescent="0.25">
      <c r="A18" s="46">
        <v>4</v>
      </c>
      <c r="B18" s="25" t="s">
        <v>111</v>
      </c>
      <c r="C18" s="33"/>
      <c r="D18" s="97">
        <f>D10-D14</f>
        <v>17939.669999999925</v>
      </c>
      <c r="E18" s="98"/>
    </row>
    <row r="19" spans="1:8" ht="30" customHeight="1" x14ac:dyDescent="0.25">
      <c r="A19" s="45">
        <v>5</v>
      </c>
      <c r="B19" s="106" t="s">
        <v>23</v>
      </c>
      <c r="C19" s="107"/>
      <c r="D19" s="108">
        <f>C110</f>
        <v>2860816.824</v>
      </c>
      <c r="E19" s="109"/>
    </row>
    <row r="20" spans="1:8" x14ac:dyDescent="0.25">
      <c r="A20" s="46">
        <v>6</v>
      </c>
      <c r="B20" s="25" t="s">
        <v>112</v>
      </c>
      <c r="C20" s="33"/>
      <c r="D20" s="97">
        <f>D10-D19</f>
        <v>-663016.66399999987</v>
      </c>
      <c r="E20" s="98"/>
    </row>
    <row r="21" spans="1:8" x14ac:dyDescent="0.25">
      <c r="A21" s="85">
        <v>7</v>
      </c>
      <c r="B21" s="86" t="s">
        <v>69</v>
      </c>
      <c r="C21" s="87"/>
      <c r="D21" s="99">
        <f>D9+D10-D19</f>
        <v>825663.11600000039</v>
      </c>
      <c r="E21" s="100"/>
    </row>
    <row r="22" spans="1:8" ht="27.75" customHeight="1" x14ac:dyDescent="0.25">
      <c r="A22" s="101" t="s">
        <v>8</v>
      </c>
      <c r="B22" s="102"/>
      <c r="C22" s="102"/>
      <c r="D22" s="102"/>
      <c r="E22" s="103"/>
    </row>
    <row r="23" spans="1:8" ht="73.5" customHeight="1" x14ac:dyDescent="0.25">
      <c r="A23" s="46" t="s">
        <v>21</v>
      </c>
      <c r="B23" s="78" t="s">
        <v>0</v>
      </c>
      <c r="C23" s="34" t="s">
        <v>9</v>
      </c>
      <c r="D23" s="26" t="s">
        <v>10</v>
      </c>
      <c r="E23" s="27" t="s">
        <v>1</v>
      </c>
    </row>
    <row r="24" spans="1:8" x14ac:dyDescent="0.25">
      <c r="A24" s="48">
        <v>1</v>
      </c>
      <c r="B24" s="2" t="s">
        <v>42</v>
      </c>
      <c r="C24" s="35">
        <f>SUM(C25:C26)</f>
        <v>376561.67000000004</v>
      </c>
      <c r="D24" s="3"/>
      <c r="E24" s="3"/>
    </row>
    <row r="25" spans="1:8" s="8" customFormat="1" x14ac:dyDescent="0.25">
      <c r="A25" s="82" t="s">
        <v>24</v>
      </c>
      <c r="B25" s="89" t="s">
        <v>168</v>
      </c>
      <c r="C25" s="90">
        <v>173787</v>
      </c>
      <c r="D25" s="89" t="s">
        <v>3</v>
      </c>
      <c r="E25" s="90">
        <v>34757.4</v>
      </c>
      <c r="F25" s="70"/>
      <c r="G25" s="7"/>
      <c r="H25" s="7"/>
    </row>
    <row r="26" spans="1:8" s="8" customFormat="1" x14ac:dyDescent="0.25">
      <c r="A26" s="82" t="s">
        <v>102</v>
      </c>
      <c r="B26" s="89" t="s">
        <v>169</v>
      </c>
      <c r="C26" s="90">
        <v>202774.67</v>
      </c>
      <c r="D26" s="89" t="s">
        <v>3</v>
      </c>
      <c r="E26" s="90">
        <v>34757.4</v>
      </c>
      <c r="F26" s="70"/>
      <c r="G26" s="7"/>
      <c r="H26" s="7"/>
    </row>
    <row r="27" spans="1:8" s="9" customFormat="1" ht="28.5" x14ac:dyDescent="0.25">
      <c r="A27" s="48">
        <v>2</v>
      </c>
      <c r="B27" s="2" t="s">
        <v>43</v>
      </c>
      <c r="C27" s="35">
        <f>SUM(C28:C29)</f>
        <v>185375.09999999998</v>
      </c>
      <c r="D27" s="3"/>
      <c r="E27" s="3"/>
      <c r="F27" s="71"/>
    </row>
    <row r="28" spans="1:8" s="8" customFormat="1" x14ac:dyDescent="0.25">
      <c r="A28" s="84" t="s">
        <v>14</v>
      </c>
      <c r="B28" s="89" t="s">
        <v>163</v>
      </c>
      <c r="C28" s="90">
        <v>83998.2</v>
      </c>
      <c r="D28" s="89" t="s">
        <v>3</v>
      </c>
      <c r="E28" s="90">
        <v>34757.4</v>
      </c>
      <c r="F28" s="70"/>
      <c r="G28" s="7"/>
      <c r="H28" s="7"/>
    </row>
    <row r="29" spans="1:8" s="8" customFormat="1" x14ac:dyDescent="0.25">
      <c r="A29" s="84" t="s">
        <v>16</v>
      </c>
      <c r="B29" s="89" t="s">
        <v>164</v>
      </c>
      <c r="C29" s="90">
        <v>101376.9</v>
      </c>
      <c r="D29" s="89" t="s">
        <v>3</v>
      </c>
      <c r="E29" s="90">
        <v>34757.4</v>
      </c>
      <c r="F29" s="70"/>
      <c r="G29" s="7"/>
      <c r="H29" s="7"/>
    </row>
    <row r="30" spans="1:8" s="9" customFormat="1" x14ac:dyDescent="0.25">
      <c r="A30" s="48">
        <v>3</v>
      </c>
      <c r="B30" s="2" t="s">
        <v>44</v>
      </c>
      <c r="C30" s="35"/>
      <c r="D30" s="29"/>
      <c r="E30" s="3"/>
      <c r="F30" s="71"/>
    </row>
    <row r="31" spans="1:8" s="9" customFormat="1" ht="28.5" x14ac:dyDescent="0.25">
      <c r="A31" s="48">
        <v>4</v>
      </c>
      <c r="B31" s="2" t="s">
        <v>45</v>
      </c>
      <c r="C31" s="35">
        <f>SUM(C32:C39)</f>
        <v>55903.81</v>
      </c>
      <c r="D31" s="3"/>
      <c r="E31" s="3"/>
      <c r="F31" s="71"/>
    </row>
    <row r="32" spans="1:8" s="8" customFormat="1" x14ac:dyDescent="0.25">
      <c r="A32" s="84" t="s">
        <v>25</v>
      </c>
      <c r="B32" s="89" t="s">
        <v>120</v>
      </c>
      <c r="C32" s="90">
        <v>5213.6099999999997</v>
      </c>
      <c r="D32" s="89" t="s">
        <v>3</v>
      </c>
      <c r="E32" s="90">
        <v>34757.4</v>
      </c>
      <c r="F32" s="70"/>
      <c r="G32" s="7"/>
      <c r="H32" s="7"/>
    </row>
    <row r="33" spans="1:8" s="8" customFormat="1" x14ac:dyDescent="0.25">
      <c r="A33" s="84" t="s">
        <v>26</v>
      </c>
      <c r="B33" s="89" t="s">
        <v>121</v>
      </c>
      <c r="C33" s="90">
        <v>4344.68</v>
      </c>
      <c r="D33" s="89" t="s">
        <v>3</v>
      </c>
      <c r="E33" s="90">
        <v>34757.4</v>
      </c>
      <c r="F33" s="70"/>
      <c r="G33" s="7"/>
      <c r="H33" s="7"/>
    </row>
    <row r="34" spans="1:8" s="8" customFormat="1" x14ac:dyDescent="0.25">
      <c r="A34" s="84" t="s">
        <v>27</v>
      </c>
      <c r="B34" s="89" t="s">
        <v>142</v>
      </c>
      <c r="C34" s="90">
        <v>2318.3200000000002</v>
      </c>
      <c r="D34" s="89" t="s">
        <v>3</v>
      </c>
      <c r="E34" s="90">
        <v>34757.4</v>
      </c>
      <c r="F34" s="70"/>
      <c r="G34" s="7"/>
      <c r="H34" s="7"/>
    </row>
    <row r="35" spans="1:8" s="8" customFormat="1" x14ac:dyDescent="0.25">
      <c r="A35" s="84" t="s">
        <v>28</v>
      </c>
      <c r="B35" s="89" t="s">
        <v>143</v>
      </c>
      <c r="C35" s="90">
        <v>2606.8000000000002</v>
      </c>
      <c r="D35" s="89" t="s">
        <v>3</v>
      </c>
      <c r="E35" s="90">
        <v>34757.4</v>
      </c>
      <c r="F35" s="70"/>
      <c r="G35" s="7"/>
      <c r="H35" s="7"/>
    </row>
    <row r="36" spans="1:8" s="8" customFormat="1" x14ac:dyDescent="0.25">
      <c r="A36" s="84" t="s">
        <v>103</v>
      </c>
      <c r="B36" s="89" t="s">
        <v>173</v>
      </c>
      <c r="C36" s="90">
        <v>4056.19</v>
      </c>
      <c r="D36" s="89" t="s">
        <v>3</v>
      </c>
      <c r="E36" s="90">
        <v>34757.4</v>
      </c>
      <c r="F36" s="70"/>
      <c r="G36" s="7"/>
      <c r="H36" s="7"/>
    </row>
    <row r="37" spans="1:8" s="8" customFormat="1" x14ac:dyDescent="0.25">
      <c r="A37" s="84" t="s">
        <v>104</v>
      </c>
      <c r="B37" s="89" t="s">
        <v>174</v>
      </c>
      <c r="C37" s="90">
        <v>3764.23</v>
      </c>
      <c r="D37" s="89" t="s">
        <v>3</v>
      </c>
      <c r="E37" s="90">
        <v>34757.4</v>
      </c>
      <c r="F37" s="70"/>
      <c r="G37" s="7"/>
      <c r="H37" s="7"/>
    </row>
    <row r="38" spans="1:8" s="8" customFormat="1" x14ac:dyDescent="0.25">
      <c r="A38" s="84" t="s">
        <v>105</v>
      </c>
      <c r="B38" s="89" t="s">
        <v>178</v>
      </c>
      <c r="C38" s="90">
        <v>16221.28</v>
      </c>
      <c r="D38" s="89" t="s">
        <v>3</v>
      </c>
      <c r="E38" s="90">
        <v>34757.4</v>
      </c>
      <c r="F38" s="70"/>
      <c r="G38" s="7"/>
      <c r="H38" s="7"/>
    </row>
    <row r="39" spans="1:8" s="8" customFormat="1" x14ac:dyDescent="0.25">
      <c r="A39" s="84" t="s">
        <v>106</v>
      </c>
      <c r="B39" s="89" t="s">
        <v>179</v>
      </c>
      <c r="C39" s="90">
        <v>17378.7</v>
      </c>
      <c r="D39" s="89" t="s">
        <v>3</v>
      </c>
      <c r="E39" s="90">
        <v>34757.4</v>
      </c>
      <c r="F39" s="70"/>
      <c r="G39" s="7"/>
      <c r="H39" s="7"/>
    </row>
    <row r="40" spans="1:8" ht="42.75" outlineLevel="1" x14ac:dyDescent="0.25">
      <c r="A40" s="48">
        <v>5</v>
      </c>
      <c r="B40" s="81" t="s">
        <v>94</v>
      </c>
      <c r="C40" s="37">
        <f>SUM(C41:C73)</f>
        <v>1286835.8299999998</v>
      </c>
      <c r="D40" s="10"/>
      <c r="E40" s="10"/>
      <c r="G40" s="4"/>
    </row>
    <row r="41" spans="1:8" outlineLevel="1" x14ac:dyDescent="0.25">
      <c r="A41" s="46" t="s">
        <v>29</v>
      </c>
      <c r="B41" s="89" t="s">
        <v>113</v>
      </c>
      <c r="C41" s="90">
        <v>4535.28</v>
      </c>
      <c r="D41" s="89" t="s">
        <v>58</v>
      </c>
      <c r="E41" s="90">
        <v>3</v>
      </c>
      <c r="G41" s="4"/>
    </row>
    <row r="42" spans="1:8" outlineLevel="1" x14ac:dyDescent="0.25">
      <c r="A42" s="46" t="s">
        <v>30</v>
      </c>
      <c r="B42" s="89" t="s">
        <v>114</v>
      </c>
      <c r="C42" s="90">
        <v>3670.4</v>
      </c>
      <c r="D42" s="89" t="s">
        <v>57</v>
      </c>
      <c r="E42" s="90">
        <v>1</v>
      </c>
      <c r="G42" s="4"/>
    </row>
    <row r="43" spans="1:8" ht="30" customHeight="1" outlineLevel="1" x14ac:dyDescent="0.25">
      <c r="A43" s="46" t="s">
        <v>31</v>
      </c>
      <c r="B43" s="89" t="s">
        <v>126</v>
      </c>
      <c r="C43" s="90">
        <v>602.91999999999996</v>
      </c>
      <c r="D43" s="89" t="s">
        <v>3</v>
      </c>
      <c r="E43" s="90">
        <v>0.2</v>
      </c>
      <c r="G43" s="4"/>
    </row>
    <row r="44" spans="1:8" outlineLevel="1" x14ac:dyDescent="0.25">
      <c r="A44" s="46" t="s">
        <v>32</v>
      </c>
      <c r="B44" s="89" t="s">
        <v>127</v>
      </c>
      <c r="C44" s="90">
        <v>100466.59</v>
      </c>
      <c r="D44" s="89" t="s">
        <v>128</v>
      </c>
      <c r="E44" s="90">
        <v>1</v>
      </c>
      <c r="G44" s="4"/>
    </row>
    <row r="45" spans="1:8" outlineLevel="1" x14ac:dyDescent="0.25">
      <c r="A45" s="46" t="s">
        <v>33</v>
      </c>
      <c r="B45" s="89" t="s">
        <v>129</v>
      </c>
      <c r="C45" s="90">
        <v>5065.99</v>
      </c>
      <c r="D45" s="89" t="s">
        <v>57</v>
      </c>
      <c r="E45" s="90">
        <v>1</v>
      </c>
      <c r="G45" s="4"/>
    </row>
    <row r="46" spans="1:8" outlineLevel="1" x14ac:dyDescent="0.25">
      <c r="A46" s="46" t="s">
        <v>34</v>
      </c>
      <c r="B46" s="89" t="s">
        <v>130</v>
      </c>
      <c r="C46" s="90">
        <v>690</v>
      </c>
      <c r="D46" s="89" t="s">
        <v>57</v>
      </c>
      <c r="E46" s="90">
        <v>1</v>
      </c>
      <c r="G46" s="4"/>
    </row>
    <row r="47" spans="1:8" outlineLevel="1" x14ac:dyDescent="0.25">
      <c r="A47" s="46" t="s">
        <v>35</v>
      </c>
      <c r="B47" s="89" t="s">
        <v>133</v>
      </c>
      <c r="C47" s="90">
        <v>1022.2</v>
      </c>
      <c r="D47" s="89" t="s">
        <v>57</v>
      </c>
      <c r="E47" s="90">
        <v>1</v>
      </c>
      <c r="G47" s="4"/>
    </row>
    <row r="48" spans="1:8" s="15" customFormat="1" outlineLevel="2" x14ac:dyDescent="0.25">
      <c r="A48" s="46" t="s">
        <v>70</v>
      </c>
      <c r="B48" s="89" t="s">
        <v>134</v>
      </c>
      <c r="C48" s="90">
        <v>1251.3499999999999</v>
      </c>
      <c r="D48" s="89" t="s">
        <v>57</v>
      </c>
      <c r="E48" s="90">
        <v>1</v>
      </c>
      <c r="F48" s="72"/>
    </row>
    <row r="49" spans="1:6" s="15" customFormat="1" outlineLevel="2" x14ac:dyDescent="0.25">
      <c r="A49" s="46" t="s">
        <v>71</v>
      </c>
      <c r="B49" s="89" t="s">
        <v>135</v>
      </c>
      <c r="C49" s="90">
        <v>20765.91</v>
      </c>
      <c r="D49" s="89" t="s">
        <v>57</v>
      </c>
      <c r="E49" s="90">
        <v>11</v>
      </c>
      <c r="F49" s="72"/>
    </row>
    <row r="50" spans="1:6" s="15" customFormat="1" outlineLevel="2" x14ac:dyDescent="0.25">
      <c r="A50" s="46" t="s">
        <v>72</v>
      </c>
      <c r="B50" s="89" t="s">
        <v>136</v>
      </c>
      <c r="C50" s="90">
        <v>36355</v>
      </c>
      <c r="D50" s="96" t="s">
        <v>128</v>
      </c>
      <c r="E50" s="90">
        <v>1</v>
      </c>
      <c r="F50" s="72"/>
    </row>
    <row r="51" spans="1:6" s="15" customFormat="1" outlineLevel="2" x14ac:dyDescent="0.25">
      <c r="A51" s="46" t="s">
        <v>73</v>
      </c>
      <c r="B51" s="94" t="s">
        <v>191</v>
      </c>
      <c r="C51" s="95">
        <v>32208</v>
      </c>
      <c r="D51" s="94" t="s">
        <v>128</v>
      </c>
      <c r="E51" s="95">
        <v>1</v>
      </c>
      <c r="F51" s="72"/>
    </row>
    <row r="52" spans="1:6" s="15" customFormat="1" outlineLevel="2" x14ac:dyDescent="0.25">
      <c r="A52" s="46" t="s">
        <v>74</v>
      </c>
      <c r="B52" s="94" t="s">
        <v>192</v>
      </c>
      <c r="C52" s="95">
        <v>26411</v>
      </c>
      <c r="D52" s="94" t="s">
        <v>128</v>
      </c>
      <c r="E52" s="95">
        <v>1</v>
      </c>
      <c r="F52" s="72"/>
    </row>
    <row r="53" spans="1:6" s="15" customFormat="1" outlineLevel="2" x14ac:dyDescent="0.25">
      <c r="A53" s="46" t="s">
        <v>75</v>
      </c>
      <c r="B53" s="89" t="s">
        <v>137</v>
      </c>
      <c r="C53" s="90">
        <v>1443.98</v>
      </c>
      <c r="D53" s="89" t="s">
        <v>57</v>
      </c>
      <c r="E53" s="90">
        <v>1</v>
      </c>
      <c r="F53" s="72"/>
    </row>
    <row r="54" spans="1:6" s="15" customFormat="1" outlineLevel="2" x14ac:dyDescent="0.25">
      <c r="A54" s="46" t="s">
        <v>76</v>
      </c>
      <c r="B54" s="89" t="s">
        <v>138</v>
      </c>
      <c r="C54" s="90">
        <v>28086.97</v>
      </c>
      <c r="D54" s="89" t="s">
        <v>3</v>
      </c>
      <c r="E54" s="90">
        <v>20929.189999999999</v>
      </c>
      <c r="F54" s="72"/>
    </row>
    <row r="55" spans="1:6" s="15" customFormat="1" outlineLevel="2" x14ac:dyDescent="0.25">
      <c r="A55" s="46" t="s">
        <v>77</v>
      </c>
      <c r="B55" s="89" t="s">
        <v>139</v>
      </c>
      <c r="C55" s="90">
        <v>49529.3</v>
      </c>
      <c r="D55" s="89" t="s">
        <v>3</v>
      </c>
      <c r="E55" s="90">
        <v>34757.4</v>
      </c>
      <c r="F55" s="72"/>
    </row>
    <row r="56" spans="1:6" s="15" customFormat="1" outlineLevel="2" x14ac:dyDescent="0.25">
      <c r="A56" s="46" t="s">
        <v>78</v>
      </c>
      <c r="B56" s="89" t="s">
        <v>144</v>
      </c>
      <c r="C56" s="90">
        <v>62905.48</v>
      </c>
      <c r="D56" s="89" t="s">
        <v>60</v>
      </c>
      <c r="E56" s="90">
        <v>41</v>
      </c>
      <c r="F56" s="72"/>
    </row>
    <row r="57" spans="1:6" s="15" customFormat="1" outlineLevel="2" x14ac:dyDescent="0.25">
      <c r="A57" s="46" t="s">
        <v>79</v>
      </c>
      <c r="B57" s="89" t="s">
        <v>146</v>
      </c>
      <c r="C57" s="90">
        <v>2290</v>
      </c>
      <c r="D57" s="89" t="s">
        <v>58</v>
      </c>
      <c r="E57" s="90">
        <v>8</v>
      </c>
      <c r="F57" s="72"/>
    </row>
    <row r="58" spans="1:6" s="15" customFormat="1" outlineLevel="2" x14ac:dyDescent="0.25">
      <c r="A58" s="46" t="s">
        <v>80</v>
      </c>
      <c r="B58" s="89" t="s">
        <v>147</v>
      </c>
      <c r="C58" s="90">
        <v>88176.77</v>
      </c>
      <c r="D58" s="89" t="s">
        <v>59</v>
      </c>
      <c r="E58" s="90">
        <v>1</v>
      </c>
      <c r="F58" s="72"/>
    </row>
    <row r="59" spans="1:6" s="15" customFormat="1" outlineLevel="2" x14ac:dyDescent="0.25">
      <c r="A59" s="46" t="s">
        <v>81</v>
      </c>
      <c r="B59" s="89" t="s">
        <v>148</v>
      </c>
      <c r="C59" s="90">
        <v>142811.39000000001</v>
      </c>
      <c r="D59" s="89" t="s">
        <v>128</v>
      </c>
      <c r="E59" s="90">
        <v>1</v>
      </c>
      <c r="F59" s="72"/>
    </row>
    <row r="60" spans="1:6" s="15" customFormat="1" outlineLevel="2" x14ac:dyDescent="0.25">
      <c r="A60" s="46" t="s">
        <v>82</v>
      </c>
      <c r="B60" s="89" t="s">
        <v>149</v>
      </c>
      <c r="C60" s="90">
        <v>71855.199999999997</v>
      </c>
      <c r="D60" s="89" t="s">
        <v>128</v>
      </c>
      <c r="E60" s="90">
        <v>1</v>
      </c>
      <c r="F60" s="72"/>
    </row>
    <row r="61" spans="1:6" s="15" customFormat="1" outlineLevel="2" x14ac:dyDescent="0.25">
      <c r="A61" s="46" t="s">
        <v>83</v>
      </c>
      <c r="B61" s="89" t="s">
        <v>150</v>
      </c>
      <c r="C61" s="90">
        <v>166136.49</v>
      </c>
      <c r="D61" s="89" t="s">
        <v>128</v>
      </c>
      <c r="E61" s="90">
        <v>1</v>
      </c>
      <c r="F61" s="72"/>
    </row>
    <row r="62" spans="1:6" s="15" customFormat="1" outlineLevel="2" x14ac:dyDescent="0.25">
      <c r="A62" s="46" t="s">
        <v>84</v>
      </c>
      <c r="B62" s="89" t="s">
        <v>151</v>
      </c>
      <c r="C62" s="90">
        <v>10003.379999999999</v>
      </c>
      <c r="D62" s="89" t="s">
        <v>57</v>
      </c>
      <c r="E62" s="90">
        <v>2</v>
      </c>
      <c r="F62" s="72"/>
    </row>
    <row r="63" spans="1:6" s="15" customFormat="1" outlineLevel="2" x14ac:dyDescent="0.25">
      <c r="A63" s="46" t="s">
        <v>85</v>
      </c>
      <c r="B63" s="89" t="s">
        <v>152</v>
      </c>
      <c r="C63" s="90">
        <v>1300.01</v>
      </c>
      <c r="D63" s="89" t="s">
        <v>57</v>
      </c>
      <c r="E63" s="90">
        <v>1</v>
      </c>
      <c r="F63" s="72"/>
    </row>
    <row r="64" spans="1:6" s="15" customFormat="1" outlineLevel="2" x14ac:dyDescent="0.25">
      <c r="A64" s="46" t="s">
        <v>86</v>
      </c>
      <c r="B64" s="89" t="s">
        <v>154</v>
      </c>
      <c r="C64" s="90">
        <v>4836.55</v>
      </c>
      <c r="D64" s="89" t="s">
        <v>57</v>
      </c>
      <c r="E64" s="90">
        <v>1</v>
      </c>
      <c r="F64" s="72"/>
    </row>
    <row r="65" spans="1:8" s="15" customFormat="1" outlineLevel="2" x14ac:dyDescent="0.25">
      <c r="A65" s="46" t="s">
        <v>87</v>
      </c>
      <c r="B65" s="89" t="s">
        <v>155</v>
      </c>
      <c r="C65" s="90">
        <v>40169.96</v>
      </c>
      <c r="D65" s="89" t="s">
        <v>58</v>
      </c>
      <c r="E65" s="90">
        <v>4</v>
      </c>
      <c r="F65" s="72"/>
    </row>
    <row r="66" spans="1:8" s="15" customFormat="1" outlineLevel="2" x14ac:dyDescent="0.25">
      <c r="A66" s="46" t="s">
        <v>88</v>
      </c>
      <c r="B66" s="89" t="s">
        <v>156</v>
      </c>
      <c r="C66" s="90">
        <v>4087.79</v>
      </c>
      <c r="D66" s="89" t="s">
        <v>57</v>
      </c>
      <c r="E66" s="90">
        <v>1</v>
      </c>
      <c r="F66" s="72"/>
    </row>
    <row r="67" spans="1:8" s="15" customFormat="1" outlineLevel="2" x14ac:dyDescent="0.25">
      <c r="A67" s="46" t="s">
        <v>89</v>
      </c>
      <c r="B67" s="89" t="s">
        <v>167</v>
      </c>
      <c r="C67" s="90">
        <v>6278.94</v>
      </c>
      <c r="D67" s="89" t="s">
        <v>128</v>
      </c>
      <c r="E67" s="90">
        <v>6</v>
      </c>
      <c r="F67" s="72"/>
    </row>
    <row r="68" spans="1:8" s="15" customFormat="1" outlineLevel="2" x14ac:dyDescent="0.25">
      <c r="A68" s="46" t="s">
        <v>90</v>
      </c>
      <c r="B68" s="89" t="s">
        <v>170</v>
      </c>
      <c r="C68" s="90">
        <v>6076.74</v>
      </c>
      <c r="D68" s="89" t="s">
        <v>57</v>
      </c>
      <c r="E68" s="90">
        <v>6</v>
      </c>
      <c r="F68" s="72"/>
    </row>
    <row r="69" spans="1:8" s="15" customFormat="1" outlineLevel="2" x14ac:dyDescent="0.25">
      <c r="A69" s="46" t="s">
        <v>91</v>
      </c>
      <c r="B69" s="89" t="s">
        <v>171</v>
      </c>
      <c r="C69" s="90">
        <v>1618.28</v>
      </c>
      <c r="D69" s="89" t="s">
        <v>57</v>
      </c>
      <c r="E69" s="90">
        <v>1</v>
      </c>
      <c r="F69" s="72"/>
    </row>
    <row r="70" spans="1:8" s="15" customFormat="1" outlineLevel="2" x14ac:dyDescent="0.25">
      <c r="A70" s="46" t="s">
        <v>92</v>
      </c>
      <c r="B70" s="89" t="s">
        <v>172</v>
      </c>
      <c r="C70" s="90">
        <v>340991.01</v>
      </c>
      <c r="D70" s="89" t="s">
        <v>57</v>
      </c>
      <c r="E70" s="90">
        <v>15</v>
      </c>
      <c r="F70" s="72"/>
    </row>
    <row r="71" spans="1:8" s="15" customFormat="1" outlineLevel="2" x14ac:dyDescent="0.25">
      <c r="A71" s="46" t="s">
        <v>93</v>
      </c>
      <c r="B71" s="89" t="s">
        <v>175</v>
      </c>
      <c r="C71" s="90">
        <v>3848.64</v>
      </c>
      <c r="D71" s="89" t="s">
        <v>58</v>
      </c>
      <c r="E71" s="90">
        <v>1</v>
      </c>
      <c r="F71" s="72"/>
    </row>
    <row r="72" spans="1:8" s="15" customFormat="1" outlineLevel="2" x14ac:dyDescent="0.25">
      <c r="A72" s="46" t="s">
        <v>193</v>
      </c>
      <c r="B72" s="89" t="s">
        <v>176</v>
      </c>
      <c r="C72" s="90">
        <v>21344.31</v>
      </c>
      <c r="D72" s="89" t="s">
        <v>58</v>
      </c>
      <c r="E72" s="90">
        <v>3</v>
      </c>
      <c r="F72" s="72"/>
    </row>
    <row r="73" spans="1:8" s="15" customFormat="1" outlineLevel="2" x14ac:dyDescent="0.25">
      <c r="A73" s="46" t="s">
        <v>194</v>
      </c>
      <c r="B73" s="60"/>
      <c r="C73" s="61"/>
      <c r="D73" s="59"/>
      <c r="E73" s="59"/>
      <c r="F73" s="72"/>
    </row>
    <row r="74" spans="1:8" s="15" customFormat="1" ht="28.5" outlineLevel="2" x14ac:dyDescent="0.25">
      <c r="A74" s="63">
        <v>6</v>
      </c>
      <c r="B74" s="2" t="s">
        <v>46</v>
      </c>
      <c r="C74" s="38"/>
      <c r="D74" s="14"/>
      <c r="E74" s="14"/>
      <c r="F74" s="72"/>
    </row>
    <row r="75" spans="1:8" s="15" customFormat="1" ht="28.5" outlineLevel="2" x14ac:dyDescent="0.25">
      <c r="A75" s="64">
        <v>7</v>
      </c>
      <c r="B75" s="2" t="s">
        <v>47</v>
      </c>
      <c r="C75" s="38"/>
      <c r="D75" s="14"/>
      <c r="E75" s="62"/>
      <c r="F75" s="72"/>
    </row>
    <row r="76" spans="1:8" s="15" customFormat="1" outlineLevel="2" x14ac:dyDescent="0.25">
      <c r="A76" s="64">
        <v>8</v>
      </c>
      <c r="B76" s="67" t="s">
        <v>48</v>
      </c>
      <c r="C76" s="68"/>
      <c r="D76" s="69"/>
      <c r="E76" s="69"/>
      <c r="F76" s="72"/>
    </row>
    <row r="77" spans="1:8" s="15" customFormat="1" ht="28.5" outlineLevel="2" x14ac:dyDescent="0.25">
      <c r="A77" s="64">
        <v>9</v>
      </c>
      <c r="B77" s="2" t="s">
        <v>49</v>
      </c>
      <c r="C77" s="38">
        <f>SUM(C78:C78)</f>
        <v>0</v>
      </c>
      <c r="D77" s="14"/>
      <c r="E77" s="14"/>
      <c r="F77" s="72"/>
    </row>
    <row r="78" spans="1:8" s="8" customFormat="1" x14ac:dyDescent="0.25">
      <c r="A78" s="65" t="s">
        <v>95</v>
      </c>
      <c r="B78" s="11"/>
      <c r="C78" s="12"/>
      <c r="D78" s="13"/>
      <c r="E78" s="13"/>
      <c r="F78" s="70"/>
      <c r="G78" s="7"/>
      <c r="H78" s="7"/>
    </row>
    <row r="79" spans="1:8" s="15" customFormat="1" ht="28.5" outlineLevel="2" x14ac:dyDescent="0.25">
      <c r="A79" s="64">
        <v>10</v>
      </c>
      <c r="B79" s="2" t="s">
        <v>50</v>
      </c>
      <c r="C79" s="38">
        <f>C80+C81</f>
        <v>22592.309999999998</v>
      </c>
      <c r="D79" s="14"/>
      <c r="E79" s="14"/>
      <c r="F79" s="72"/>
    </row>
    <row r="80" spans="1:8" s="8" customFormat="1" x14ac:dyDescent="0.25">
      <c r="A80" s="84" t="s">
        <v>36</v>
      </c>
      <c r="B80" s="89" t="s">
        <v>161</v>
      </c>
      <c r="C80" s="90">
        <v>11584.64</v>
      </c>
      <c r="D80" s="89" t="s">
        <v>3</v>
      </c>
      <c r="E80" s="90">
        <v>34757.4</v>
      </c>
      <c r="F80" s="70"/>
      <c r="G80" s="7"/>
      <c r="H80" s="7"/>
    </row>
    <row r="81" spans="1:8" s="8" customFormat="1" x14ac:dyDescent="0.25">
      <c r="A81" s="84" t="s">
        <v>55</v>
      </c>
      <c r="B81" s="89" t="s">
        <v>162</v>
      </c>
      <c r="C81" s="90">
        <v>11007.67</v>
      </c>
      <c r="D81" s="89" t="s">
        <v>3</v>
      </c>
      <c r="E81" s="90">
        <v>34757.4</v>
      </c>
      <c r="F81" s="70"/>
      <c r="G81" s="7"/>
      <c r="H81" s="7"/>
    </row>
    <row r="82" spans="1:8" s="15" customFormat="1" ht="28.5" outlineLevel="2" x14ac:dyDescent="0.25">
      <c r="A82" s="49">
        <v>11</v>
      </c>
      <c r="B82" s="16" t="s">
        <v>51</v>
      </c>
      <c r="C82" s="38">
        <f>C83+C84</f>
        <v>85732.6</v>
      </c>
      <c r="D82" s="14"/>
      <c r="E82" s="14"/>
      <c r="F82" s="72"/>
    </row>
    <row r="83" spans="1:8" s="8" customFormat="1" x14ac:dyDescent="0.25">
      <c r="A83" s="84" t="s">
        <v>37</v>
      </c>
      <c r="B83" s="89" t="s">
        <v>157</v>
      </c>
      <c r="C83" s="90">
        <v>39390.559999999998</v>
      </c>
      <c r="D83" s="89" t="s">
        <v>3</v>
      </c>
      <c r="E83" s="90">
        <v>34757.4</v>
      </c>
      <c r="F83" s="70"/>
      <c r="G83" s="7"/>
      <c r="H83" s="7"/>
    </row>
    <row r="84" spans="1:8" s="8" customFormat="1" x14ac:dyDescent="0.25">
      <c r="A84" s="84" t="s">
        <v>107</v>
      </c>
      <c r="B84" s="89" t="s">
        <v>158</v>
      </c>
      <c r="C84" s="90">
        <v>46342.04</v>
      </c>
      <c r="D84" s="89" t="s">
        <v>3</v>
      </c>
      <c r="E84" s="90">
        <v>34757.4</v>
      </c>
      <c r="F84" s="70"/>
      <c r="G84" s="7"/>
      <c r="H84" s="7"/>
    </row>
    <row r="85" spans="1:8" s="15" customFormat="1" ht="28.5" outlineLevel="2" x14ac:dyDescent="0.25">
      <c r="A85" s="49">
        <v>12</v>
      </c>
      <c r="B85" s="2" t="s">
        <v>52</v>
      </c>
      <c r="C85" s="38">
        <f>SUM(C86:C86)</f>
        <v>0</v>
      </c>
      <c r="D85" s="14"/>
      <c r="E85" s="14"/>
      <c r="F85" s="72"/>
    </row>
    <row r="86" spans="1:8" s="8" customFormat="1" x14ac:dyDescent="0.25">
      <c r="A86" s="54" t="s">
        <v>38</v>
      </c>
      <c r="B86" s="5"/>
      <c r="C86" s="36"/>
      <c r="D86" s="28"/>
      <c r="E86" s="6"/>
      <c r="F86" s="70"/>
      <c r="G86" s="7"/>
      <c r="H86" s="7"/>
    </row>
    <row r="87" spans="1:8" s="15" customFormat="1" ht="57" outlineLevel="2" x14ac:dyDescent="0.25">
      <c r="A87" s="49">
        <v>13</v>
      </c>
      <c r="B87" s="2" t="s">
        <v>53</v>
      </c>
      <c r="C87" s="38">
        <f>SUM(C88:C102)</f>
        <v>295712.26</v>
      </c>
      <c r="D87" s="14"/>
      <c r="E87" s="14"/>
      <c r="F87" s="72"/>
    </row>
    <row r="88" spans="1:8" s="8" customFormat="1" x14ac:dyDescent="0.25">
      <c r="A88" s="84" t="s">
        <v>39</v>
      </c>
      <c r="B88" s="89" t="s">
        <v>115</v>
      </c>
      <c r="C88" s="90">
        <v>394.91</v>
      </c>
      <c r="D88" s="89" t="s">
        <v>65</v>
      </c>
      <c r="E88" s="90">
        <v>2.56</v>
      </c>
      <c r="F88" s="70"/>
      <c r="G88" s="7"/>
      <c r="H88" s="7"/>
    </row>
    <row r="89" spans="1:8" s="8" customFormat="1" x14ac:dyDescent="0.25">
      <c r="A89" s="84" t="s">
        <v>108</v>
      </c>
      <c r="B89" s="89" t="s">
        <v>116</v>
      </c>
      <c r="C89" s="90">
        <v>3808.23</v>
      </c>
      <c r="D89" s="89" t="s">
        <v>117</v>
      </c>
      <c r="E89" s="90">
        <v>3</v>
      </c>
      <c r="F89" s="70"/>
      <c r="G89" s="7"/>
      <c r="H89" s="7"/>
    </row>
    <row r="90" spans="1:8" s="8" customFormat="1" x14ac:dyDescent="0.25">
      <c r="A90" s="84" t="s">
        <v>109</v>
      </c>
      <c r="B90" s="89" t="s">
        <v>118</v>
      </c>
      <c r="C90" s="90">
        <v>925.56</v>
      </c>
      <c r="D90" s="89" t="s">
        <v>57</v>
      </c>
      <c r="E90" s="90">
        <v>6</v>
      </c>
      <c r="F90" s="70"/>
      <c r="G90" s="7"/>
      <c r="H90" s="7"/>
    </row>
    <row r="91" spans="1:8" s="8" customFormat="1" x14ac:dyDescent="0.25">
      <c r="A91" s="84" t="s">
        <v>110</v>
      </c>
      <c r="B91" s="89" t="s">
        <v>119</v>
      </c>
      <c r="C91" s="90">
        <v>6774.13</v>
      </c>
      <c r="D91" s="89" t="s">
        <v>117</v>
      </c>
      <c r="E91" s="90">
        <v>1</v>
      </c>
      <c r="F91" s="70"/>
      <c r="G91" s="7"/>
      <c r="H91" s="7"/>
    </row>
    <row r="92" spans="1:8" s="8" customFormat="1" x14ac:dyDescent="0.25">
      <c r="A92" s="84" t="s">
        <v>180</v>
      </c>
      <c r="B92" s="89" t="s">
        <v>122</v>
      </c>
      <c r="C92" s="90">
        <v>2677.16</v>
      </c>
      <c r="D92" s="89" t="s">
        <v>57</v>
      </c>
      <c r="E92" s="90">
        <v>2</v>
      </c>
      <c r="F92" s="70"/>
      <c r="G92" s="7"/>
      <c r="H92" s="7"/>
    </row>
    <row r="93" spans="1:8" s="8" customFormat="1" x14ac:dyDescent="0.25">
      <c r="A93" s="84" t="s">
        <v>181</v>
      </c>
      <c r="B93" s="89" t="s">
        <v>125</v>
      </c>
      <c r="C93" s="90">
        <v>2812.99</v>
      </c>
      <c r="D93" s="89" t="s">
        <v>64</v>
      </c>
      <c r="E93" s="90">
        <v>0.32</v>
      </c>
      <c r="F93" s="70"/>
      <c r="G93" s="7"/>
      <c r="H93" s="7"/>
    </row>
    <row r="94" spans="1:8" s="8" customFormat="1" x14ac:dyDescent="0.25">
      <c r="A94" s="84" t="s">
        <v>182</v>
      </c>
      <c r="B94" s="89" t="s">
        <v>131</v>
      </c>
      <c r="C94" s="90">
        <v>9604.4599999999991</v>
      </c>
      <c r="D94" s="89" t="s">
        <v>57</v>
      </c>
      <c r="E94" s="90">
        <v>1</v>
      </c>
      <c r="F94" s="70"/>
      <c r="G94" s="7"/>
      <c r="H94" s="7"/>
    </row>
    <row r="95" spans="1:8" s="8" customFormat="1" x14ac:dyDescent="0.25">
      <c r="A95" s="84" t="s">
        <v>183</v>
      </c>
      <c r="B95" s="89" t="s">
        <v>132</v>
      </c>
      <c r="C95" s="90">
        <v>5177.1400000000003</v>
      </c>
      <c r="D95" s="89" t="s">
        <v>57</v>
      </c>
      <c r="E95" s="90">
        <v>2</v>
      </c>
      <c r="F95" s="70"/>
      <c r="G95" s="7"/>
      <c r="H95" s="7"/>
    </row>
    <row r="96" spans="1:8" s="8" customFormat="1" x14ac:dyDescent="0.25">
      <c r="A96" s="84" t="s">
        <v>184</v>
      </c>
      <c r="B96" s="89" t="s">
        <v>140</v>
      </c>
      <c r="C96" s="90">
        <v>580.45000000000005</v>
      </c>
      <c r="D96" s="89" t="s">
        <v>3</v>
      </c>
      <c r="E96" s="90">
        <v>34757.4</v>
      </c>
      <c r="F96" s="70"/>
      <c r="G96" s="7"/>
      <c r="H96" s="7"/>
    </row>
    <row r="97" spans="1:8" s="8" customFormat="1" x14ac:dyDescent="0.25">
      <c r="A97" s="84" t="s">
        <v>185</v>
      </c>
      <c r="B97" s="89" t="s">
        <v>141</v>
      </c>
      <c r="C97" s="90">
        <v>580.45000000000005</v>
      </c>
      <c r="D97" s="89" t="s">
        <v>3</v>
      </c>
      <c r="E97" s="90">
        <v>34757.4</v>
      </c>
      <c r="F97" s="70"/>
      <c r="G97" s="7"/>
      <c r="H97" s="7"/>
    </row>
    <row r="98" spans="1:8" s="8" customFormat="1" x14ac:dyDescent="0.25">
      <c r="A98" s="84" t="s">
        <v>186</v>
      </c>
      <c r="B98" s="89" t="s">
        <v>145</v>
      </c>
      <c r="C98" s="90">
        <v>1789.95</v>
      </c>
      <c r="D98" s="89" t="s">
        <v>57</v>
      </c>
      <c r="E98" s="90">
        <v>1</v>
      </c>
      <c r="F98" s="70"/>
      <c r="G98" s="7"/>
      <c r="H98" s="7"/>
    </row>
    <row r="99" spans="1:8" s="8" customFormat="1" x14ac:dyDescent="0.25">
      <c r="A99" s="84" t="s">
        <v>187</v>
      </c>
      <c r="B99" s="89" t="s">
        <v>153</v>
      </c>
      <c r="C99" s="90">
        <v>5645.85</v>
      </c>
      <c r="D99" s="89" t="s">
        <v>3</v>
      </c>
      <c r="E99" s="90">
        <v>0.8</v>
      </c>
      <c r="F99" s="70"/>
      <c r="G99" s="7"/>
      <c r="H99" s="7"/>
    </row>
    <row r="100" spans="1:8" s="8" customFormat="1" x14ac:dyDescent="0.25">
      <c r="A100" s="84" t="s">
        <v>188</v>
      </c>
      <c r="B100" s="89" t="s">
        <v>165</v>
      </c>
      <c r="C100" s="90">
        <v>121939.38</v>
      </c>
      <c r="D100" s="89" t="s">
        <v>3</v>
      </c>
      <c r="E100" s="90">
        <v>34757.4</v>
      </c>
      <c r="F100" s="70"/>
      <c r="G100" s="7"/>
      <c r="H100" s="7"/>
    </row>
    <row r="101" spans="1:8" s="8" customFormat="1" x14ac:dyDescent="0.25">
      <c r="A101" s="84" t="s">
        <v>189</v>
      </c>
      <c r="B101" s="89" t="s">
        <v>166</v>
      </c>
      <c r="C101" s="90">
        <v>132366.6</v>
      </c>
      <c r="D101" s="89" t="s">
        <v>3</v>
      </c>
      <c r="E101" s="90">
        <v>34757.4</v>
      </c>
      <c r="F101" s="70"/>
      <c r="G101" s="7"/>
      <c r="H101" s="7"/>
    </row>
    <row r="102" spans="1:8" s="8" customFormat="1" x14ac:dyDescent="0.25">
      <c r="A102" s="84" t="s">
        <v>190</v>
      </c>
      <c r="B102" s="89" t="s">
        <v>177</v>
      </c>
      <c r="C102" s="90">
        <v>635</v>
      </c>
      <c r="D102" s="89" t="s">
        <v>57</v>
      </c>
      <c r="E102" s="90">
        <v>1</v>
      </c>
      <c r="F102" s="70"/>
      <c r="G102" s="7"/>
      <c r="H102" s="7"/>
    </row>
    <row r="103" spans="1:8" s="15" customFormat="1" outlineLevel="2" x14ac:dyDescent="0.25">
      <c r="A103" s="55" t="s">
        <v>96</v>
      </c>
      <c r="B103" s="17" t="s">
        <v>54</v>
      </c>
      <c r="C103" s="39">
        <f>SUM(C104:C108)</f>
        <v>75300.44</v>
      </c>
      <c r="D103" s="29"/>
      <c r="E103" s="18"/>
      <c r="F103" s="72"/>
    </row>
    <row r="104" spans="1:8" s="15" customFormat="1" ht="21" customHeight="1" outlineLevel="2" x14ac:dyDescent="0.25">
      <c r="A104" s="50" t="s">
        <v>40</v>
      </c>
      <c r="B104" s="73" t="s">
        <v>61</v>
      </c>
      <c r="C104" s="88">
        <f>E104*7.48</f>
        <v>9544.4800000000014</v>
      </c>
      <c r="D104" s="74" t="s">
        <v>62</v>
      </c>
      <c r="E104" s="75">
        <v>1276</v>
      </c>
      <c r="F104" s="72"/>
    </row>
    <row r="105" spans="1:8" s="15" customFormat="1" ht="21" customHeight="1" outlineLevel="2" x14ac:dyDescent="0.25">
      <c r="A105" s="50" t="s">
        <v>41</v>
      </c>
      <c r="B105" s="73" t="s">
        <v>63</v>
      </c>
      <c r="C105" s="88">
        <v>42540.959999999999</v>
      </c>
      <c r="D105" s="74" t="s">
        <v>2</v>
      </c>
      <c r="E105" s="75"/>
      <c r="F105" s="72"/>
    </row>
    <row r="106" spans="1:8" s="15" customFormat="1" ht="21" customHeight="1" outlineLevel="2" x14ac:dyDescent="0.25">
      <c r="A106" s="50" t="s">
        <v>99</v>
      </c>
      <c r="B106" s="89" t="s">
        <v>123</v>
      </c>
      <c r="C106" s="90">
        <v>4735</v>
      </c>
      <c r="D106" s="89" t="s">
        <v>124</v>
      </c>
      <c r="E106" s="90">
        <v>12</v>
      </c>
      <c r="F106" s="72"/>
    </row>
    <row r="107" spans="1:8" s="15" customFormat="1" ht="21" customHeight="1" outlineLevel="2" x14ac:dyDescent="0.25">
      <c r="A107" s="50" t="s">
        <v>100</v>
      </c>
      <c r="B107" s="89" t="s">
        <v>159</v>
      </c>
      <c r="C107" s="90">
        <v>8400</v>
      </c>
      <c r="D107" s="89" t="s">
        <v>124</v>
      </c>
      <c r="E107" s="90">
        <v>6</v>
      </c>
      <c r="F107" s="72"/>
    </row>
    <row r="108" spans="1:8" s="15" customFormat="1" ht="21" customHeight="1" outlineLevel="2" x14ac:dyDescent="0.25">
      <c r="A108" s="50" t="s">
        <v>101</v>
      </c>
      <c r="B108" s="89" t="s">
        <v>160</v>
      </c>
      <c r="C108" s="90">
        <v>10080</v>
      </c>
      <c r="D108" s="89" t="s">
        <v>124</v>
      </c>
      <c r="E108" s="90">
        <v>6</v>
      </c>
      <c r="F108" s="72"/>
    </row>
    <row r="109" spans="1:8" s="15" customFormat="1" outlineLevel="2" x14ac:dyDescent="0.25">
      <c r="A109" s="57" t="s">
        <v>97</v>
      </c>
      <c r="B109" s="58" t="s">
        <v>11</v>
      </c>
      <c r="C109" s="91">
        <f>C24+C27+C30+C31+C40+C74+C75+C76+C77+C79+C82+C85+C87+C103</f>
        <v>2384014.02</v>
      </c>
      <c r="D109" s="59"/>
      <c r="E109" s="59"/>
      <c r="F109" s="72"/>
    </row>
    <row r="110" spans="1:8" s="53" customFormat="1" outlineLevel="2" x14ac:dyDescent="0.25">
      <c r="A110" s="55" t="s">
        <v>98</v>
      </c>
      <c r="B110" s="51" t="s">
        <v>12</v>
      </c>
      <c r="C110" s="92">
        <f>C109*1.2</f>
        <v>2860816.824</v>
      </c>
      <c r="D110" s="52" t="s">
        <v>2</v>
      </c>
      <c r="E110" s="52"/>
      <c r="F110" s="72"/>
    </row>
    <row r="111" spans="1:8" s="15" customFormat="1" outlineLevel="2" x14ac:dyDescent="0.25">
      <c r="A111" s="47"/>
      <c r="B111" s="19"/>
      <c r="C111" s="40"/>
      <c r="D111" s="20"/>
      <c r="E111" s="20"/>
      <c r="F111" s="72"/>
    </row>
    <row r="112" spans="1:8" x14ac:dyDescent="0.25">
      <c r="B112" s="1"/>
      <c r="C112" s="41"/>
      <c r="D112" s="30"/>
      <c r="E112" s="30"/>
    </row>
    <row r="113" spans="1:8" x14ac:dyDescent="0.25">
      <c r="B113" s="1"/>
      <c r="C113" s="30"/>
      <c r="D113" s="30"/>
      <c r="E113" s="30"/>
    </row>
    <row r="114" spans="1:8" s="15" customFormat="1" outlineLevel="2" x14ac:dyDescent="0.25">
      <c r="A114" s="47"/>
      <c r="F114" s="72"/>
    </row>
    <row r="115" spans="1:8" x14ac:dyDescent="0.25">
      <c r="B115" s="1"/>
      <c r="C115" s="1"/>
      <c r="D115" s="1"/>
      <c r="E115" s="1"/>
    </row>
    <row r="116" spans="1:8" s="56" customFormat="1" ht="16.5" customHeight="1" x14ac:dyDescent="0.25">
      <c r="A116" s="44"/>
      <c r="B116" s="1"/>
      <c r="C116" s="1"/>
      <c r="D116" s="1"/>
      <c r="E116" s="1"/>
      <c r="G116" s="1"/>
      <c r="H116" s="1"/>
    </row>
    <row r="117" spans="1:8" s="56" customFormat="1" x14ac:dyDescent="0.25">
      <c r="A117" s="44"/>
      <c r="B117" s="21"/>
      <c r="C117" s="42"/>
      <c r="D117" s="22"/>
      <c r="E117" s="22"/>
      <c r="G117" s="1"/>
      <c r="H117" s="1"/>
    </row>
    <row r="118" spans="1:8" s="56" customFormat="1" x14ac:dyDescent="0.25">
      <c r="A118" s="44"/>
      <c r="B118" s="21"/>
      <c r="C118" s="42"/>
      <c r="D118" s="31"/>
      <c r="E118" s="22"/>
      <c r="G118" s="1"/>
      <c r="H118" s="1"/>
    </row>
  </sheetData>
  <mergeCells count="21">
    <mergeCell ref="A3:E3"/>
    <mergeCell ref="A4:E4"/>
    <mergeCell ref="A5:E5"/>
    <mergeCell ref="A8:E8"/>
    <mergeCell ref="B9:C9"/>
    <mergeCell ref="D9:E9"/>
    <mergeCell ref="D10:E10"/>
    <mergeCell ref="D11:E11"/>
    <mergeCell ref="D12:E12"/>
    <mergeCell ref="D13:E13"/>
    <mergeCell ref="B14:C14"/>
    <mergeCell ref="D14:E14"/>
    <mergeCell ref="D20:E20"/>
    <mergeCell ref="D21:E21"/>
    <mergeCell ref="A22:E22"/>
    <mergeCell ref="D15:E15"/>
    <mergeCell ref="D16:E16"/>
    <mergeCell ref="D17:E17"/>
    <mergeCell ref="D18:E18"/>
    <mergeCell ref="B19:C19"/>
    <mergeCell ref="D19:E19"/>
  </mergeCells>
  <pageMargins left="0.55118110236220474" right="0.23622047244094491" top="0.43307086614173229" bottom="0.23622047244094491" header="0.31496062992125984" footer="0.31496062992125984"/>
  <pageSetup paperSize="9" scale="83" fitToHeight="0" orientation="portrait" r:id="rId1"/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3" workbookViewId="0">
      <selection activeCell="R20" sqref="R20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2024</vt:lpstr>
      <vt:lpstr>Лист2</vt:lpstr>
      <vt:lpstr>Лист3</vt:lpstr>
      <vt:lpstr>'2024'!Область_печати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2025-03-28T05:10:42Z</dcterms:modified>
</cp:coreProperties>
</file>