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0" r:id="rId1"/>
    <sheet name="Лист2" sheetId="2" r:id="rId2"/>
    <sheet name="Лист3" sheetId="3" r:id="rId3"/>
  </sheets>
  <definedNames>
    <definedName name="_xlnm.Print_Area" localSheetId="0">'2024'!$A$1:$E$83</definedName>
  </definedNames>
  <calcPr calcId="144525"/>
</workbook>
</file>

<file path=xl/calcChain.xml><?xml version="1.0" encoding="utf-8"?>
<calcChain xmlns="http://schemas.openxmlformats.org/spreadsheetml/2006/main">
  <c r="C31" i="10" l="1"/>
  <c r="C81" i="10" l="1"/>
  <c r="C26" i="10" l="1"/>
  <c r="C41" i="10"/>
  <c r="C60" i="10"/>
  <c r="C70" i="10"/>
  <c r="C80" i="10"/>
  <c r="C29" i="10"/>
  <c r="C23" i="10"/>
  <c r="D13" i="10"/>
  <c r="D9" i="10"/>
  <c r="C64" i="10" l="1"/>
  <c r="C67" i="10"/>
  <c r="D17" i="10"/>
  <c r="C72" i="10" l="1"/>
  <c r="C82" i="10" s="1"/>
  <c r="C83" i="10" s="1"/>
  <c r="D18" i="10" s="1"/>
  <c r="D19" i="10" l="1"/>
  <c r="D20" i="10"/>
</calcChain>
</file>

<file path=xl/sharedStrings.xml><?xml version="1.0" encoding="utf-8"?>
<sst xmlns="http://schemas.openxmlformats.org/spreadsheetml/2006/main" count="178" uniqueCount="136">
  <si>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</si>
  <si>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</si>
  <si>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</si>
  <si>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</si>
  <si>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</si>
  <si>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</si>
  <si>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</si>
  <si>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</si>
  <si>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</si>
  <si>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</si>
  <si>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</si>
  <si>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</si>
  <si>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</si>
  <si>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</si>
  <si>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</si>
  <si>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</si>
  <si>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</si>
  <si>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</si>
  <si>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</si>
  <si>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</si>
  <si>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</si>
  <si>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</si>
  <si>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</si>
  <si>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</si>
  <si>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</si>
  <si>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</si>
  <si>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</si>
  <si>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</si>
  <si>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</si>
  <si>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</si>
  <si>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10.1</t>
  </si>
  <si>
    <t>11.1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</si>
  <si>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</si>
  <si>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</si>
  <si>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</si>
  <si>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</si>
  <si>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</si>
  <si>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</si>
  <si>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</si>
  <si>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</si>
  <si>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</si>
  <si>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</si>
  <si>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</si>
  <si>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</si>
  <si>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</si>
  <si>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</si>
  <si>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</si>
  <si>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</si>
  <si>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</si>
  <si>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г. Чита ул. Гагарина, д. 3а</t>
  </si>
  <si>
    <t>шт.</t>
  </si>
  <si>
    <t>дом</t>
  </si>
  <si>
    <t>м</t>
  </si>
  <si>
    <t>Расходы по снятию показаний с ИПУ по электроэнергии</t>
  </si>
  <si>
    <t>кол-во показаний</t>
  </si>
  <si>
    <t>1 стояк</t>
  </si>
  <si>
    <t>1.2</t>
  </si>
  <si>
    <t>4.5</t>
  </si>
  <si>
    <t>4.6</t>
  </si>
  <si>
    <t>4.7</t>
  </si>
  <si>
    <t>4.8</t>
  </si>
  <si>
    <t>4.9</t>
  </si>
  <si>
    <t>11.2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</si>
  <si>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</si>
  <si>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</si>
  <si>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</si>
  <si>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Площадь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</si>
  <si>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</si>
  <si>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</si>
  <si>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</si>
  <si>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</si>
  <si>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</si>
  <si>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</si>
  <si>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</si>
  <si>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</si>
  <si>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</si>
  <si>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</si>
  <si>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</si>
  <si>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</si>
  <si>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</si>
  <si>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</si>
  <si>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</si>
  <si>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</si>
  <si>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9.2</t>
  </si>
  <si>
    <t>9.3</t>
  </si>
  <si>
    <t>14</t>
  </si>
  <si>
    <t>15</t>
  </si>
  <si>
    <t>16</t>
  </si>
  <si>
    <t>13.3</t>
  </si>
  <si>
    <t>13.4</t>
  </si>
  <si>
    <t>Дебиторская задолженность  за 2024 г.</t>
  </si>
  <si>
    <t>Остатки денежных средств  за 2024 г.</t>
  </si>
  <si>
    <t>Гор.вода потр.при сод.общ.имущ.МКД 3,4 кв.2024 г.,1-5 эт.,К=0,8</t>
  </si>
  <si>
    <t>Гор.вода потр.при сод.общ.имущ.МКД, 1,2 кв.2024 г.,1-5 эт,К=0,8</t>
  </si>
  <si>
    <t>Демонтаж непригодных мелких конструкт элементов</t>
  </si>
  <si>
    <t>Завоз песка в песочницы с предварительной очисткой старого</t>
  </si>
  <si>
    <t>м3</t>
  </si>
  <si>
    <t>Изготовление информационных стендов 0,86*0,66 с установкой</t>
  </si>
  <si>
    <t>Исполнение заявки не связанной с ремонтом (конструктивные элементы)</t>
  </si>
  <si>
    <t>Исполнение заявки не связанной с ремонтом (энергоснабжение)</t>
  </si>
  <si>
    <t>Исполнение заявки связанной с ремонтом (инженерные сети)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</si>
  <si>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</si>
  <si>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</si>
  <si>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</si>
  <si>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</si>
  <si>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</si>
  <si>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</si>
  <si>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подвала от бытового и строит мусора Гагарина 3а</t>
  </si>
  <si>
    <t>Перезапуск удаление воздушных пробок на стояке отопления</t>
  </si>
  <si>
    <t>Ремонт ВВП Гагарина, д.3а</t>
  </si>
  <si>
    <t>Ремонт отдельных мест покрытия из асбестцементных листов</t>
  </si>
  <si>
    <t>Смена труб отопления д 20 с проведением сварочных работ</t>
  </si>
  <si>
    <t>Смена труб отопления д15 с проведением  сварочных работ</t>
  </si>
  <si>
    <t>Смена шарового крана д 20 (ХВС ГВС)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</si>
  <si>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</si>
  <si>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</si>
  <si>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</si>
  <si>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</si>
  <si>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</si>
  <si>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</si>
  <si>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</si>
  <si>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</si>
  <si>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</si>
  <si>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</si>
  <si>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(смена) светильника с датчиком движения</t>
  </si>
  <si>
    <t>Утепление вент продухов эктрузивным пеноплексом</t>
  </si>
  <si>
    <t>Утепление вентпродухов подвала пенополистеролом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</si>
  <si>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</si>
  <si>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</si>
  <si>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Частичное восстановл. теплоизоляции труб отопления д 89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</si>
  <si>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</si>
  <si>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</si>
  <si>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</si>
  <si>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</si>
  <si>
    <t>13.7</t>
  </si>
  <si>
    <t>Перерасход эл-эн на ОДН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</si>
</sst>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5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5" fillId="0" borderId="2" xfId="4" applyFont="1" applyBorder="1" applyAlignment="1">
      <alignment horizontal="center" vertical="center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41" fillId="0" borderId="3" xfId="1" applyFont="1" applyFill="1" applyBorder="1" applyAlignment="1">
      <alignment horizontal="left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0" fontId="36" fillId="4" borderId="2" xfId="63" applyFont="1" applyFill="1" applyBorder="1" applyAlignment="1">
      <alignment horizontal="left" vertical="top" wrapText="1"/>
    </xf>
    <xf numFmtId="49" fontId="35" fillId="0" borderId="2" xfId="64" applyNumberFormat="1" applyFont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 vertical="center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2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0" fillId="0" borderId="2" xfId="0" applyNumberFormat="1" applyFill="1" applyBorder="1" applyAlignment="1">
      <alignment wrapText="1"/>
    </xf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 applyAlignment="1">
      <alignment horizontal="center"/>
    </xf>
    <xf numFmtId="164" fontId="35" fillId="4" borderId="2" xfId="5" applyFont="1" applyFill="1" applyBorder="1" applyAlignment="1">
      <alignment horizontal="center" vertical="center" wrapText="1"/>
    </xf>
    <xf numFmtId="164" fontId="38" fillId="4" borderId="2" xfId="5" applyFont="1" applyFill="1" applyBorder="1" applyAlignment="1">
      <alignment horizontal="center" vertical="center" wrapText="1"/>
    </xf>
    <xf numFmtId="49" fontId="35" fillId="0" borderId="2" xfId="4" applyNumberFormat="1" applyFont="1" applyFill="1" applyBorder="1" applyAlignment="1">
      <alignment horizontal="center"/>
    </xf>
    <xf numFmtId="164" fontId="35" fillId="4" borderId="2" xfId="5" applyFont="1" applyFill="1" applyBorder="1" applyAlignment="1">
      <alignment horizontal="center"/>
    </xf>
    <xf numFmtId="164" fontId="35" fillId="0" borderId="7" xfId="5" applyFont="1" applyFill="1" applyBorder="1" applyAlignment="1">
      <alignment horizontal="center" vertical="center"/>
    </xf>
    <xf numFmtId="164" fontId="35" fillId="4" borderId="2" xfId="5" applyFont="1" applyFill="1" applyBorder="1" applyAlignment="1">
      <alignment horizontal="center" vertical="center"/>
    </xf>
    <xf numFmtId="164" fontId="35" fillId="4" borderId="7" xfId="5" applyFont="1" applyFill="1" applyBorder="1" applyAlignment="1">
      <alignment horizontal="center" vertical="center"/>
    </xf>
    <xf numFmtId="164" fontId="35" fillId="0" borderId="2" xfId="5" applyFont="1" applyFill="1" applyBorder="1" applyAlignment="1">
      <alignment horizontal="center"/>
    </xf>
    <xf numFmtId="164" fontId="38" fillId="0" borderId="2" xfId="5" applyFont="1" applyFill="1" applyBorder="1" applyAlignment="1">
      <alignment horizontal="center" vertical="center" wrapText="1"/>
    </xf>
    <xf numFmtId="49" fontId="35" fillId="4" borderId="2" xfId="5" applyNumberFormat="1" applyFont="1" applyFill="1" applyBorder="1" applyAlignment="1">
      <alignment horizontal="center" vertical="center"/>
    </xf>
    <xf numFmtId="4" fontId="35" fillId="5" borderId="0" xfId="5" applyNumberFormat="1" applyFont="1" applyFill="1" applyAlignment="1">
      <alignment horizontal="center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</cellXfs>
  <cellStyles count="65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0" xfId="56"/>
    <cellStyle name="Обычный 31" xfId="58"/>
    <cellStyle name="Обычный 32" xfId="60"/>
    <cellStyle name="Обычный 33" xfId="62"/>
    <cellStyle name="Обычный 34" xfId="64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91"/>
  <sheetViews>
    <sheetView tabSelected="1" zoomScaleNormal="100" workbookViewId="0">
      <selection activeCell="F9" sqref="F9:F11"/>
    </sheetView>
  </sheetViews>
  <sheetFormatPr defaultRowHeight="15" outlineLevelRow="2" x14ac:dyDescent="0.25"/>
  <cols>
    <col min="1" max="1" width="9.140625" style="42"/>
    <col min="2" max="2" width="68.140625" style="23" customWidth="1"/>
    <col min="3" max="3" width="14.7109375" style="41" customWidth="1"/>
    <col min="4" max="4" width="11.28515625" style="24" customWidth="1"/>
    <col min="5" max="5" width="12.7109375" style="24" customWidth="1"/>
    <col min="6" max="6" width="17.28515625" style="55" customWidth="1"/>
    <col min="7" max="16384" width="9.140625" style="1"/>
  </cols>
  <sheetData>
    <row r="3" spans="1:7" ht="15.75" customHeight="1" x14ac:dyDescent="0.25">
      <c r="A3" s="119" t="s">
        <v>4</v>
      </c>
      <c r="B3" s="119"/>
      <c r="C3" s="119"/>
      <c r="D3" s="119"/>
      <c r="E3" s="119"/>
    </row>
    <row r="4" spans="1:7" ht="15" customHeight="1" x14ac:dyDescent="0.25">
      <c r="A4" s="119" t="s">
        <v>49</v>
      </c>
      <c r="B4" s="119"/>
      <c r="C4" s="119"/>
      <c r="D4" s="119"/>
      <c r="E4" s="119"/>
    </row>
    <row r="5" spans="1:7" ht="17.25" customHeight="1" x14ac:dyDescent="0.25">
      <c r="A5" s="120" t="s">
        <v>63</v>
      </c>
      <c r="B5" s="120"/>
      <c r="C5" s="120"/>
      <c r="D5" s="120"/>
      <c r="E5" s="120"/>
    </row>
    <row r="6" spans="1:7" x14ac:dyDescent="0.25">
      <c r="B6" s="76" t="s">
        <v>66</v>
      </c>
      <c r="C6" s="101">
        <v>2571.6999999999998</v>
      </c>
      <c r="D6" s="77" t="s">
        <v>3</v>
      </c>
    </row>
    <row r="7" spans="1:7" ht="39" customHeight="1" x14ac:dyDescent="0.25">
      <c r="A7" s="121" t="s">
        <v>5</v>
      </c>
      <c r="B7" s="122"/>
      <c r="C7" s="122"/>
      <c r="D7" s="122"/>
      <c r="E7" s="123"/>
    </row>
    <row r="8" spans="1:7" x14ac:dyDescent="0.25">
      <c r="A8" s="81">
        <v>1</v>
      </c>
      <c r="B8" s="124" t="s">
        <v>64</v>
      </c>
      <c r="C8" s="125"/>
      <c r="D8" s="104">
        <v>428636.52</v>
      </c>
      <c r="E8" s="105"/>
    </row>
    <row r="9" spans="1:7" ht="30" x14ac:dyDescent="0.25">
      <c r="A9" s="43">
        <v>2</v>
      </c>
      <c r="B9" s="74" t="s">
        <v>6</v>
      </c>
      <c r="C9" s="30"/>
      <c r="D9" s="115">
        <f>D10+D11+D12</f>
        <v>973734.84</v>
      </c>
      <c r="E9" s="115"/>
      <c r="F9" s="66"/>
      <c r="G9" s="66"/>
    </row>
    <row r="10" spans="1:7" x14ac:dyDescent="0.25">
      <c r="A10" s="44" t="s">
        <v>14</v>
      </c>
      <c r="B10" s="25" t="s">
        <v>15</v>
      </c>
      <c r="C10" s="31"/>
      <c r="D10" s="109">
        <v>958325.7</v>
      </c>
      <c r="E10" s="110"/>
    </row>
    <row r="11" spans="1:7" x14ac:dyDescent="0.25">
      <c r="A11" s="44" t="s">
        <v>16</v>
      </c>
      <c r="B11" s="25" t="s">
        <v>13</v>
      </c>
      <c r="C11" s="31"/>
      <c r="D11" s="109">
        <v>15409.14</v>
      </c>
      <c r="E11" s="110"/>
    </row>
    <row r="12" spans="1:7" x14ac:dyDescent="0.25">
      <c r="A12" s="44" t="s">
        <v>17</v>
      </c>
      <c r="B12" s="25" t="s">
        <v>7</v>
      </c>
      <c r="C12" s="31"/>
      <c r="D12" s="109">
        <v>0</v>
      </c>
      <c r="E12" s="110"/>
    </row>
    <row r="13" spans="1:7" ht="30.75" customHeight="1" x14ac:dyDescent="0.25">
      <c r="A13" s="43">
        <v>3</v>
      </c>
      <c r="B13" s="116" t="s">
        <v>22</v>
      </c>
      <c r="C13" s="116"/>
      <c r="D13" s="117">
        <f>D14+D15+D16</f>
        <v>1096091.9099999999</v>
      </c>
      <c r="E13" s="118"/>
    </row>
    <row r="14" spans="1:7" x14ac:dyDescent="0.25">
      <c r="A14" s="44" t="s">
        <v>18</v>
      </c>
      <c r="B14" s="25" t="s">
        <v>15</v>
      </c>
      <c r="C14" s="31"/>
      <c r="D14" s="109">
        <v>1080682.77</v>
      </c>
      <c r="E14" s="110"/>
    </row>
    <row r="15" spans="1:7" x14ac:dyDescent="0.25">
      <c r="A15" s="44" t="s">
        <v>19</v>
      </c>
      <c r="B15" s="25" t="s">
        <v>13</v>
      </c>
      <c r="C15" s="31"/>
      <c r="D15" s="109">
        <v>15409.14</v>
      </c>
      <c r="E15" s="110"/>
    </row>
    <row r="16" spans="1:7" x14ac:dyDescent="0.25">
      <c r="A16" s="44" t="s">
        <v>20</v>
      </c>
      <c r="B16" s="25" t="s">
        <v>7</v>
      </c>
      <c r="C16" s="31"/>
      <c r="D16" s="109">
        <v>0</v>
      </c>
      <c r="E16" s="110"/>
    </row>
    <row r="17" spans="1:8" x14ac:dyDescent="0.25">
      <c r="A17" s="44">
        <v>4</v>
      </c>
      <c r="B17" s="25" t="s">
        <v>90</v>
      </c>
      <c r="C17" s="31"/>
      <c r="D17" s="102">
        <f>D9-D13</f>
        <v>-122357.06999999995</v>
      </c>
      <c r="E17" s="103"/>
    </row>
    <row r="18" spans="1:8" ht="30" customHeight="1" x14ac:dyDescent="0.25">
      <c r="A18" s="43">
        <v>5</v>
      </c>
      <c r="B18" s="111" t="s">
        <v>23</v>
      </c>
      <c r="C18" s="112"/>
      <c r="D18" s="113">
        <f>C83</f>
        <v>1117666.392</v>
      </c>
      <c r="E18" s="114"/>
    </row>
    <row r="19" spans="1:8" x14ac:dyDescent="0.25">
      <c r="A19" s="44">
        <v>6</v>
      </c>
      <c r="B19" s="25" t="s">
        <v>91</v>
      </c>
      <c r="C19" s="31"/>
      <c r="D19" s="102">
        <f>D9-D18</f>
        <v>-143931.55200000003</v>
      </c>
      <c r="E19" s="103"/>
    </row>
    <row r="20" spans="1:8" x14ac:dyDescent="0.25">
      <c r="A20" s="81">
        <v>7</v>
      </c>
      <c r="B20" s="82" t="s">
        <v>65</v>
      </c>
      <c r="C20" s="83"/>
      <c r="D20" s="104">
        <f>D8+D9-D18</f>
        <v>284704.96799999988</v>
      </c>
      <c r="E20" s="105"/>
    </row>
    <row r="21" spans="1:8" ht="24" customHeight="1" x14ac:dyDescent="0.25">
      <c r="A21" s="106" t="s">
        <v>8</v>
      </c>
      <c r="B21" s="107"/>
      <c r="C21" s="107"/>
      <c r="D21" s="107"/>
      <c r="E21" s="108"/>
    </row>
    <row r="22" spans="1:8" ht="73.5" customHeight="1" x14ac:dyDescent="0.25">
      <c r="A22" s="44" t="s">
        <v>21</v>
      </c>
      <c r="B22" s="75" t="s">
        <v>0</v>
      </c>
      <c r="C22" s="32" t="s">
        <v>9</v>
      </c>
      <c r="D22" s="26" t="s">
        <v>10</v>
      </c>
      <c r="E22" s="27" t="s">
        <v>1</v>
      </c>
    </row>
    <row r="23" spans="1:8" x14ac:dyDescent="0.25">
      <c r="A23" s="46">
        <v>1</v>
      </c>
      <c r="B23" s="2" t="s">
        <v>34</v>
      </c>
      <c r="C23" s="33">
        <f>SUM(C24:C25)</f>
        <v>167170.78999999998</v>
      </c>
      <c r="D23" s="3"/>
      <c r="E23" s="3"/>
    </row>
    <row r="24" spans="1:8" s="8" customFormat="1" x14ac:dyDescent="0.25">
      <c r="A24" s="79" t="s">
        <v>24</v>
      </c>
      <c r="B24" s="85" t="s">
        <v>122</v>
      </c>
      <c r="C24" s="86">
        <v>77151</v>
      </c>
      <c r="D24" s="90" t="s">
        <v>3</v>
      </c>
      <c r="E24" s="86">
        <v>15430.2</v>
      </c>
      <c r="F24" s="71"/>
      <c r="G24" s="7"/>
      <c r="H24" s="7"/>
    </row>
    <row r="25" spans="1:8" s="8" customFormat="1" x14ac:dyDescent="0.25">
      <c r="A25" s="79" t="s">
        <v>56</v>
      </c>
      <c r="B25" s="85" t="s">
        <v>123</v>
      </c>
      <c r="C25" s="86">
        <v>90019.79</v>
      </c>
      <c r="D25" s="90" t="s">
        <v>3</v>
      </c>
      <c r="E25" s="86">
        <v>15430.2</v>
      </c>
      <c r="F25" s="71"/>
      <c r="G25" s="7"/>
      <c r="H25" s="7"/>
    </row>
    <row r="26" spans="1:8" s="9" customFormat="1" ht="28.5" x14ac:dyDescent="0.25">
      <c r="A26" s="46">
        <v>2</v>
      </c>
      <c r="B26" s="2" t="s">
        <v>35</v>
      </c>
      <c r="C26" s="33">
        <f>SUM(C27:C28)</f>
        <v>82295.459999999992</v>
      </c>
      <c r="D26" s="91"/>
      <c r="E26" s="3"/>
      <c r="F26" s="72"/>
    </row>
    <row r="27" spans="1:8" s="8" customFormat="1" x14ac:dyDescent="0.25">
      <c r="A27" s="80" t="s">
        <v>14</v>
      </c>
      <c r="B27" s="85" t="s">
        <v>118</v>
      </c>
      <c r="C27" s="86">
        <v>37290.18</v>
      </c>
      <c r="D27" s="90" t="s">
        <v>3</v>
      </c>
      <c r="E27" s="86">
        <v>15430.2</v>
      </c>
      <c r="F27" s="71"/>
      <c r="G27" s="7"/>
      <c r="H27" s="7"/>
    </row>
    <row r="28" spans="1:8" s="8" customFormat="1" x14ac:dyDescent="0.25">
      <c r="A28" s="80" t="s">
        <v>16</v>
      </c>
      <c r="B28" s="85" t="s">
        <v>119</v>
      </c>
      <c r="C28" s="86">
        <v>45005.279999999999</v>
      </c>
      <c r="D28" s="90" t="s">
        <v>3</v>
      </c>
      <c r="E28" s="86">
        <v>15430.2</v>
      </c>
      <c r="F28" s="71"/>
      <c r="G28" s="7"/>
      <c r="H28" s="7"/>
    </row>
    <row r="29" spans="1:8" s="9" customFormat="1" x14ac:dyDescent="0.25">
      <c r="A29" s="46">
        <v>3</v>
      </c>
      <c r="B29" s="2" t="s">
        <v>36</v>
      </c>
      <c r="C29" s="33">
        <f>C30</f>
        <v>0</v>
      </c>
      <c r="D29" s="92"/>
      <c r="E29" s="3"/>
      <c r="F29" s="72"/>
    </row>
    <row r="30" spans="1:8" s="8" customFormat="1" x14ac:dyDescent="0.25">
      <c r="A30" s="47" t="s">
        <v>18</v>
      </c>
      <c r="B30" s="5"/>
      <c r="C30" s="34"/>
      <c r="D30" s="93"/>
      <c r="E30" s="6"/>
      <c r="F30" s="71"/>
      <c r="G30" s="7"/>
      <c r="H30" s="7"/>
    </row>
    <row r="31" spans="1:8" s="9" customFormat="1" ht="28.5" x14ac:dyDescent="0.25">
      <c r="A31" s="46">
        <v>4</v>
      </c>
      <c r="B31" s="2" t="s">
        <v>37</v>
      </c>
      <c r="C31" s="33">
        <f>SUM(C32:C40)</f>
        <v>26980.7</v>
      </c>
      <c r="D31" s="91"/>
      <c r="E31" s="3"/>
      <c r="F31" s="72"/>
    </row>
    <row r="32" spans="1:8" s="8" customFormat="1" x14ac:dyDescent="0.25">
      <c r="A32" s="80" t="s">
        <v>25</v>
      </c>
      <c r="B32" s="85" t="s">
        <v>92</v>
      </c>
      <c r="C32" s="86">
        <v>2314.5300000000002</v>
      </c>
      <c r="D32" s="90" t="s">
        <v>3</v>
      </c>
      <c r="E32" s="86">
        <v>15430.2</v>
      </c>
      <c r="F32" s="71"/>
      <c r="G32" s="7"/>
      <c r="H32" s="7"/>
    </row>
    <row r="33" spans="1:8" s="8" customFormat="1" x14ac:dyDescent="0.25">
      <c r="A33" s="80" t="s">
        <v>26</v>
      </c>
      <c r="B33" s="85" t="s">
        <v>93</v>
      </c>
      <c r="C33" s="86">
        <v>1928.78</v>
      </c>
      <c r="D33" s="90" t="s">
        <v>3</v>
      </c>
      <c r="E33" s="86">
        <v>15430.2</v>
      </c>
      <c r="F33" s="71"/>
      <c r="G33" s="7"/>
      <c r="H33" s="7"/>
    </row>
    <row r="34" spans="1:8" s="8" customFormat="1" x14ac:dyDescent="0.25">
      <c r="A34" s="80" t="s">
        <v>27</v>
      </c>
      <c r="B34" s="85" t="s">
        <v>105</v>
      </c>
      <c r="C34" s="86">
        <v>1029.19</v>
      </c>
      <c r="D34" s="90" t="s">
        <v>3</v>
      </c>
      <c r="E34" s="86">
        <v>15430.2</v>
      </c>
      <c r="F34" s="71"/>
      <c r="G34" s="7"/>
      <c r="H34" s="7"/>
    </row>
    <row r="35" spans="1:8" s="8" customFormat="1" x14ac:dyDescent="0.25">
      <c r="A35" s="80" t="s">
        <v>28</v>
      </c>
      <c r="B35" s="85" t="s">
        <v>106</v>
      </c>
      <c r="C35" s="86">
        <v>1157.27</v>
      </c>
      <c r="D35" s="90" t="s">
        <v>3</v>
      </c>
      <c r="E35" s="86">
        <v>15430.2</v>
      </c>
      <c r="F35" s="71"/>
      <c r="G35" s="7"/>
      <c r="H35" s="7"/>
    </row>
    <row r="36" spans="1:8" s="8" customFormat="1" x14ac:dyDescent="0.25">
      <c r="A36" s="80" t="s">
        <v>57</v>
      </c>
      <c r="B36" s="85" t="s">
        <v>127</v>
      </c>
      <c r="C36" s="86">
        <v>1800.7</v>
      </c>
      <c r="D36" s="90" t="s">
        <v>3</v>
      </c>
      <c r="E36" s="86">
        <v>15430.2</v>
      </c>
      <c r="F36" s="71"/>
      <c r="G36" s="7"/>
      <c r="H36" s="7"/>
    </row>
    <row r="37" spans="1:8" s="8" customFormat="1" x14ac:dyDescent="0.25">
      <c r="A37" s="80" t="s">
        <v>58</v>
      </c>
      <c r="B37" s="85" t="s">
        <v>128</v>
      </c>
      <c r="C37" s="86">
        <v>1671.09</v>
      </c>
      <c r="D37" s="90" t="s">
        <v>3</v>
      </c>
      <c r="E37" s="86">
        <v>15430.2</v>
      </c>
      <c r="F37" s="71"/>
      <c r="G37" s="7"/>
      <c r="H37" s="7"/>
    </row>
    <row r="38" spans="1:8" s="8" customFormat="1" ht="30" x14ac:dyDescent="0.25">
      <c r="A38" s="80" t="s">
        <v>59</v>
      </c>
      <c r="B38" s="87" t="s">
        <v>130</v>
      </c>
      <c r="C38" s="86">
        <v>7201.27</v>
      </c>
      <c r="D38" s="90" t="s">
        <v>3</v>
      </c>
      <c r="E38" s="86">
        <v>15430.2</v>
      </c>
      <c r="F38" s="71"/>
      <c r="G38" s="7"/>
      <c r="H38" s="7"/>
    </row>
    <row r="39" spans="1:8" s="8" customFormat="1" ht="30" x14ac:dyDescent="0.25">
      <c r="A39" s="80" t="s">
        <v>60</v>
      </c>
      <c r="B39" s="87" t="s">
        <v>131</v>
      </c>
      <c r="C39" s="86">
        <v>7715.1</v>
      </c>
      <c r="D39" s="90" t="s">
        <v>3</v>
      </c>
      <c r="E39" s="86">
        <v>15430.2</v>
      </c>
      <c r="F39" s="71"/>
      <c r="G39" s="7"/>
      <c r="H39" s="7"/>
    </row>
    <row r="40" spans="1:8" s="8" customFormat="1" x14ac:dyDescent="0.25">
      <c r="A40" s="80" t="s">
        <v>61</v>
      </c>
      <c r="B40" s="87" t="s">
        <v>135</v>
      </c>
      <c r="C40" s="86">
        <v>2162.77</v>
      </c>
      <c r="D40" s="90" t="s">
        <v>2</v>
      </c>
      <c r="E40" s="86"/>
      <c r="F40" s="71"/>
      <c r="G40" s="7"/>
      <c r="H40" s="7"/>
    </row>
    <row r="41" spans="1:8" ht="42.75" outlineLevel="1" x14ac:dyDescent="0.25">
      <c r="A41" s="46">
        <v>5</v>
      </c>
      <c r="B41" s="78" t="s">
        <v>81</v>
      </c>
      <c r="C41" s="35">
        <f>SUM(C42:C56)</f>
        <v>462365.27999999997</v>
      </c>
      <c r="D41" s="94"/>
      <c r="E41" s="10"/>
      <c r="G41" s="4"/>
    </row>
    <row r="42" spans="1:8" outlineLevel="1" x14ac:dyDescent="0.25">
      <c r="A42" s="44" t="s">
        <v>29</v>
      </c>
      <c r="B42" s="85" t="s">
        <v>98</v>
      </c>
      <c r="C42" s="86">
        <v>1022.2</v>
      </c>
      <c r="D42" s="90" t="s">
        <v>50</v>
      </c>
      <c r="E42" s="86">
        <v>1</v>
      </c>
      <c r="G42" s="4"/>
    </row>
    <row r="43" spans="1:8" s="15" customFormat="1" outlineLevel="2" x14ac:dyDescent="0.25">
      <c r="A43" s="44" t="s">
        <v>67</v>
      </c>
      <c r="B43" s="85" t="s">
        <v>99</v>
      </c>
      <c r="C43" s="86">
        <v>1251.3499999999999</v>
      </c>
      <c r="D43" s="90" t="s">
        <v>50</v>
      </c>
      <c r="E43" s="86">
        <v>1</v>
      </c>
      <c r="F43" s="73"/>
    </row>
    <row r="44" spans="1:8" s="15" customFormat="1" outlineLevel="2" x14ac:dyDescent="0.25">
      <c r="A44" s="44" t="s">
        <v>68</v>
      </c>
      <c r="B44" s="85" t="s">
        <v>100</v>
      </c>
      <c r="C44" s="86">
        <v>1887.81</v>
      </c>
      <c r="D44" s="90" t="s">
        <v>50</v>
      </c>
      <c r="E44" s="86">
        <v>1</v>
      </c>
      <c r="F44" s="73"/>
    </row>
    <row r="45" spans="1:8" s="15" customFormat="1" outlineLevel="2" x14ac:dyDescent="0.25">
      <c r="A45" s="44" t="s">
        <v>69</v>
      </c>
      <c r="B45" s="85" t="s">
        <v>101</v>
      </c>
      <c r="C45" s="86">
        <v>12468.92</v>
      </c>
      <c r="D45" s="90" t="s">
        <v>3</v>
      </c>
      <c r="E45" s="86">
        <v>9291.2999999999993</v>
      </c>
      <c r="F45" s="73"/>
    </row>
    <row r="46" spans="1:8" s="15" customFormat="1" outlineLevel="2" x14ac:dyDescent="0.25">
      <c r="A46" s="44" t="s">
        <v>70</v>
      </c>
      <c r="B46" s="85" t="s">
        <v>102</v>
      </c>
      <c r="C46" s="86">
        <v>21988.04</v>
      </c>
      <c r="D46" s="90" t="s">
        <v>3</v>
      </c>
      <c r="E46" s="86">
        <v>15430.2</v>
      </c>
      <c r="F46" s="73"/>
    </row>
    <row r="47" spans="1:8" s="15" customFormat="1" outlineLevel="2" x14ac:dyDescent="0.25">
      <c r="A47" s="44" t="s">
        <v>71</v>
      </c>
      <c r="B47" s="85" t="s">
        <v>107</v>
      </c>
      <c r="C47" s="86">
        <v>47725.53</v>
      </c>
      <c r="D47" s="90" t="s">
        <v>51</v>
      </c>
      <c r="E47" s="86">
        <v>1</v>
      </c>
      <c r="F47" s="73"/>
    </row>
    <row r="48" spans="1:8" s="15" customFormat="1" outlineLevel="2" x14ac:dyDescent="0.25">
      <c r="A48" s="44" t="s">
        <v>72</v>
      </c>
      <c r="B48" s="85" t="s">
        <v>108</v>
      </c>
      <c r="C48" s="86">
        <v>7671.4</v>
      </c>
      <c r="D48" s="90" t="s">
        <v>55</v>
      </c>
      <c r="E48" s="86">
        <v>5</v>
      </c>
      <c r="F48" s="73"/>
    </row>
    <row r="49" spans="1:8" s="15" customFormat="1" outlineLevel="2" x14ac:dyDescent="0.25">
      <c r="A49" s="44" t="s">
        <v>73</v>
      </c>
      <c r="B49" s="85" t="s">
        <v>109</v>
      </c>
      <c r="C49" s="86">
        <v>257861.62</v>
      </c>
      <c r="D49" s="90" t="s">
        <v>51</v>
      </c>
      <c r="E49" s="86">
        <v>1</v>
      </c>
      <c r="F49" s="73"/>
    </row>
    <row r="50" spans="1:8" s="15" customFormat="1" outlineLevel="2" x14ac:dyDescent="0.25">
      <c r="A50" s="44" t="s">
        <v>74</v>
      </c>
      <c r="B50" s="85" t="s">
        <v>110</v>
      </c>
      <c r="C50" s="86">
        <v>31954</v>
      </c>
      <c r="D50" s="90" t="s">
        <v>3</v>
      </c>
      <c r="E50" s="86">
        <v>16.600000000000001</v>
      </c>
      <c r="F50" s="73"/>
    </row>
    <row r="51" spans="1:8" s="15" customFormat="1" outlineLevel="2" x14ac:dyDescent="0.25">
      <c r="A51" s="44" t="s">
        <v>75</v>
      </c>
      <c r="B51" s="85" t="s">
        <v>111</v>
      </c>
      <c r="C51" s="86">
        <v>10042.49</v>
      </c>
      <c r="D51" s="90" t="s">
        <v>52</v>
      </c>
      <c r="E51" s="86">
        <v>1</v>
      </c>
      <c r="F51" s="73"/>
    </row>
    <row r="52" spans="1:8" s="15" customFormat="1" outlineLevel="2" x14ac:dyDescent="0.25">
      <c r="A52" s="44" t="s">
        <v>76</v>
      </c>
      <c r="B52" s="85" t="s">
        <v>112</v>
      </c>
      <c r="C52" s="86">
        <v>57973.5</v>
      </c>
      <c r="D52" s="90" t="s">
        <v>52</v>
      </c>
      <c r="E52" s="86">
        <v>6</v>
      </c>
      <c r="F52" s="73"/>
    </row>
    <row r="53" spans="1:8" s="15" customFormat="1" outlineLevel="2" x14ac:dyDescent="0.25">
      <c r="A53" s="44" t="s">
        <v>77</v>
      </c>
      <c r="B53" s="85" t="s">
        <v>113</v>
      </c>
      <c r="C53" s="86">
        <v>4087.79</v>
      </c>
      <c r="D53" s="90" t="s">
        <v>50</v>
      </c>
      <c r="E53" s="86">
        <v>1</v>
      </c>
      <c r="F53" s="73"/>
    </row>
    <row r="54" spans="1:8" s="15" customFormat="1" outlineLevel="2" x14ac:dyDescent="0.25">
      <c r="A54" s="44" t="s">
        <v>78</v>
      </c>
      <c r="B54" s="85" t="s">
        <v>124</v>
      </c>
      <c r="C54" s="86">
        <v>1618.28</v>
      </c>
      <c r="D54" s="90" t="s">
        <v>50</v>
      </c>
      <c r="E54" s="86">
        <v>1</v>
      </c>
      <c r="F54" s="73"/>
    </row>
    <row r="55" spans="1:8" s="15" customFormat="1" outlineLevel="2" x14ac:dyDescent="0.25">
      <c r="A55" s="44" t="s">
        <v>79</v>
      </c>
      <c r="B55" s="85" t="s">
        <v>129</v>
      </c>
      <c r="C55" s="86">
        <v>4812.3500000000004</v>
      </c>
      <c r="D55" s="90" t="s">
        <v>3</v>
      </c>
      <c r="E55" s="86">
        <v>1.35</v>
      </c>
      <c r="F55" s="73"/>
    </row>
    <row r="56" spans="1:8" s="15" customFormat="1" outlineLevel="2" x14ac:dyDescent="0.25">
      <c r="A56" s="44" t="s">
        <v>80</v>
      </c>
      <c r="B56" s="60"/>
      <c r="C56" s="61"/>
      <c r="D56" s="95"/>
      <c r="E56" s="59"/>
      <c r="F56" s="73"/>
    </row>
    <row r="57" spans="1:8" s="15" customFormat="1" ht="28.5" outlineLevel="2" x14ac:dyDescent="0.25">
      <c r="A57" s="63">
        <v>6</v>
      </c>
      <c r="B57" s="2" t="s">
        <v>38</v>
      </c>
      <c r="C57" s="36"/>
      <c r="D57" s="96"/>
      <c r="E57" s="14"/>
      <c r="F57" s="73"/>
    </row>
    <row r="58" spans="1:8" s="15" customFormat="1" ht="28.5" outlineLevel="2" x14ac:dyDescent="0.25">
      <c r="A58" s="64">
        <v>7</v>
      </c>
      <c r="B58" s="2" t="s">
        <v>39</v>
      </c>
      <c r="C58" s="36"/>
      <c r="D58" s="96"/>
      <c r="E58" s="62"/>
      <c r="F58" s="73"/>
    </row>
    <row r="59" spans="1:8" s="15" customFormat="1" outlineLevel="2" x14ac:dyDescent="0.25">
      <c r="A59" s="64">
        <v>8</v>
      </c>
      <c r="B59" s="67" t="s">
        <v>40</v>
      </c>
      <c r="C59" s="68">
        <v>0</v>
      </c>
      <c r="D59" s="97"/>
      <c r="E59" s="69"/>
      <c r="F59" s="73"/>
    </row>
    <row r="60" spans="1:8" s="15" customFormat="1" ht="28.5" outlineLevel="2" x14ac:dyDescent="0.25">
      <c r="A60" s="64">
        <v>9</v>
      </c>
      <c r="B60" s="2" t="s">
        <v>41</v>
      </c>
      <c r="C60" s="36">
        <f>SUM(C61:C63)</f>
        <v>3510.6099999999997</v>
      </c>
      <c r="D60" s="96"/>
      <c r="E60" s="14"/>
      <c r="F60" s="73"/>
    </row>
    <row r="61" spans="1:8" s="8" customFormat="1" x14ac:dyDescent="0.25">
      <c r="A61" s="65" t="s">
        <v>82</v>
      </c>
      <c r="B61" s="85" t="s">
        <v>125</v>
      </c>
      <c r="C61" s="86">
        <v>1319.45</v>
      </c>
      <c r="D61" s="90" t="s">
        <v>3</v>
      </c>
      <c r="E61" s="86">
        <v>0.69</v>
      </c>
      <c r="F61" s="71"/>
      <c r="G61" s="7"/>
      <c r="H61" s="7"/>
    </row>
    <row r="62" spans="1:8" s="8" customFormat="1" x14ac:dyDescent="0.25">
      <c r="A62" s="65" t="s">
        <v>83</v>
      </c>
      <c r="B62" s="85" t="s">
        <v>126</v>
      </c>
      <c r="C62" s="86">
        <v>2191.16</v>
      </c>
      <c r="D62" s="90" t="s">
        <v>50</v>
      </c>
      <c r="E62" s="86">
        <v>2</v>
      </c>
      <c r="F62" s="71"/>
      <c r="G62" s="7"/>
      <c r="H62" s="7"/>
    </row>
    <row r="63" spans="1:8" s="8" customFormat="1" x14ac:dyDescent="0.25">
      <c r="A63" s="65" t="s">
        <v>84</v>
      </c>
      <c r="B63" s="11"/>
      <c r="C63" s="12"/>
      <c r="D63" s="98"/>
      <c r="E63" s="13"/>
      <c r="F63" s="71"/>
      <c r="G63" s="7"/>
      <c r="H63" s="7"/>
    </row>
    <row r="64" spans="1:8" s="15" customFormat="1" ht="28.5" outlineLevel="2" x14ac:dyDescent="0.25">
      <c r="A64" s="64">
        <v>10</v>
      </c>
      <c r="B64" s="2" t="s">
        <v>42</v>
      </c>
      <c r="C64" s="36">
        <f>SUM(C65:C66)</f>
        <v>10029.630000000001</v>
      </c>
      <c r="D64" s="96"/>
      <c r="E64" s="14"/>
      <c r="F64" s="73"/>
    </row>
    <row r="65" spans="1:8" s="8" customFormat="1" x14ac:dyDescent="0.25">
      <c r="A65" s="80" t="s">
        <v>30</v>
      </c>
      <c r="B65" s="85" t="s">
        <v>116</v>
      </c>
      <c r="C65" s="86">
        <v>5142.8900000000003</v>
      </c>
      <c r="D65" s="90" t="s">
        <v>3</v>
      </c>
      <c r="E65" s="86">
        <v>15430.2</v>
      </c>
      <c r="F65" s="71"/>
      <c r="G65" s="7"/>
      <c r="H65" s="7"/>
    </row>
    <row r="66" spans="1:8" s="8" customFormat="1" x14ac:dyDescent="0.25">
      <c r="A66" s="80" t="s">
        <v>48</v>
      </c>
      <c r="B66" s="85" t="s">
        <v>117</v>
      </c>
      <c r="C66" s="86">
        <v>4886.74</v>
      </c>
      <c r="D66" s="90" t="s">
        <v>3</v>
      </c>
      <c r="E66" s="86">
        <v>15430.2</v>
      </c>
      <c r="F66" s="71"/>
      <c r="G66" s="7"/>
      <c r="H66" s="7"/>
    </row>
    <row r="67" spans="1:8" s="15" customFormat="1" ht="28.5" outlineLevel="2" x14ac:dyDescent="0.25">
      <c r="A67" s="48">
        <v>11</v>
      </c>
      <c r="B67" s="16" t="s">
        <v>43</v>
      </c>
      <c r="C67" s="36">
        <f>SUM(C68:C69)</f>
        <v>38060.14</v>
      </c>
      <c r="D67" s="96"/>
      <c r="E67" s="14"/>
      <c r="F67" s="73"/>
    </row>
    <row r="68" spans="1:8" s="8" customFormat="1" x14ac:dyDescent="0.25">
      <c r="A68" s="80" t="s">
        <v>31</v>
      </c>
      <c r="B68" s="85" t="s">
        <v>114</v>
      </c>
      <c r="C68" s="86">
        <v>17487.05</v>
      </c>
      <c r="D68" s="90" t="s">
        <v>3</v>
      </c>
      <c r="E68" s="86">
        <v>15430.2</v>
      </c>
      <c r="F68" s="71"/>
      <c r="G68" s="7"/>
      <c r="H68" s="7"/>
    </row>
    <row r="69" spans="1:8" s="8" customFormat="1" x14ac:dyDescent="0.25">
      <c r="A69" s="80" t="s">
        <v>62</v>
      </c>
      <c r="B69" s="85" t="s">
        <v>115</v>
      </c>
      <c r="C69" s="86">
        <v>20573.09</v>
      </c>
      <c r="D69" s="90" t="s">
        <v>3</v>
      </c>
      <c r="E69" s="86">
        <v>15430.2</v>
      </c>
      <c r="F69" s="71"/>
      <c r="G69" s="7"/>
      <c r="H69" s="7"/>
    </row>
    <row r="70" spans="1:8" s="15" customFormat="1" ht="28.5" outlineLevel="2" x14ac:dyDescent="0.25">
      <c r="A70" s="48">
        <v>12</v>
      </c>
      <c r="B70" s="2" t="s">
        <v>44</v>
      </c>
      <c r="C70" s="36">
        <f>SUM(C71:C71)</f>
        <v>0</v>
      </c>
      <c r="D70" s="96"/>
      <c r="E70" s="14"/>
      <c r="F70" s="73"/>
    </row>
    <row r="71" spans="1:8" s="8" customFormat="1" x14ac:dyDescent="0.25">
      <c r="A71" s="53" t="s">
        <v>32</v>
      </c>
      <c r="B71" s="5"/>
      <c r="C71" s="34"/>
      <c r="D71" s="93"/>
      <c r="E71" s="6"/>
      <c r="F71" s="71"/>
      <c r="G71" s="7"/>
      <c r="H71" s="7"/>
    </row>
    <row r="72" spans="1:8" s="15" customFormat="1" ht="57" outlineLevel="2" x14ac:dyDescent="0.25">
      <c r="A72" s="48">
        <v>13</v>
      </c>
      <c r="B72" s="2" t="s">
        <v>45</v>
      </c>
      <c r="C72" s="36">
        <f>SUM(C73:C79)</f>
        <v>136547.89000000001</v>
      </c>
      <c r="D72" s="96"/>
      <c r="E72" s="14"/>
      <c r="F72" s="73"/>
    </row>
    <row r="73" spans="1:8" s="8" customFormat="1" x14ac:dyDescent="0.25">
      <c r="A73" s="80" t="s">
        <v>32</v>
      </c>
      <c r="B73" s="85" t="s">
        <v>94</v>
      </c>
      <c r="C73" s="86">
        <v>2677.16</v>
      </c>
      <c r="D73" s="90" t="s">
        <v>50</v>
      </c>
      <c r="E73" s="86">
        <v>2</v>
      </c>
      <c r="F73" s="71"/>
      <c r="G73" s="7"/>
      <c r="H73" s="7"/>
    </row>
    <row r="74" spans="1:8" s="8" customFormat="1" x14ac:dyDescent="0.25">
      <c r="A74" s="80" t="s">
        <v>47</v>
      </c>
      <c r="B74" s="85" t="s">
        <v>95</v>
      </c>
      <c r="C74" s="86">
        <v>3276.63</v>
      </c>
      <c r="D74" s="90" t="s">
        <v>96</v>
      </c>
      <c r="E74" s="86">
        <v>0.3</v>
      </c>
      <c r="F74" s="71"/>
      <c r="G74" s="7"/>
      <c r="H74" s="7"/>
    </row>
    <row r="75" spans="1:8" s="8" customFormat="1" x14ac:dyDescent="0.25">
      <c r="A75" s="80" t="s">
        <v>88</v>
      </c>
      <c r="B75" s="85" t="s">
        <v>97</v>
      </c>
      <c r="C75" s="86">
        <v>17182.080000000002</v>
      </c>
      <c r="D75" s="90" t="s">
        <v>50</v>
      </c>
      <c r="E75" s="86">
        <v>3</v>
      </c>
      <c r="F75" s="71"/>
      <c r="G75" s="7"/>
      <c r="H75" s="7"/>
    </row>
    <row r="76" spans="1:8" s="8" customFormat="1" x14ac:dyDescent="0.25">
      <c r="A76" s="80" t="s">
        <v>89</v>
      </c>
      <c r="B76" s="85" t="s">
        <v>103</v>
      </c>
      <c r="C76" s="86">
        <v>257.68</v>
      </c>
      <c r="D76" s="90" t="s">
        <v>3</v>
      </c>
      <c r="E76" s="86">
        <v>15430.2</v>
      </c>
      <c r="F76" s="71"/>
      <c r="G76" s="7"/>
      <c r="H76" s="7"/>
    </row>
    <row r="77" spans="1:8" s="8" customFormat="1" x14ac:dyDescent="0.25">
      <c r="A77" s="80" t="s">
        <v>132</v>
      </c>
      <c r="B77" s="85" t="s">
        <v>104</v>
      </c>
      <c r="C77" s="86">
        <v>257.68</v>
      </c>
      <c r="D77" s="90" t="s">
        <v>3</v>
      </c>
      <c r="E77" s="86">
        <v>15430.2</v>
      </c>
      <c r="F77" s="71"/>
      <c r="G77" s="7"/>
      <c r="H77" s="7"/>
    </row>
    <row r="78" spans="1:8" s="8" customFormat="1" x14ac:dyDescent="0.25">
      <c r="A78" s="80" t="s">
        <v>133</v>
      </c>
      <c r="B78" s="85" t="s">
        <v>120</v>
      </c>
      <c r="C78" s="86">
        <v>54133.8</v>
      </c>
      <c r="D78" s="90" t="s">
        <v>3</v>
      </c>
      <c r="E78" s="86">
        <v>15430.2</v>
      </c>
      <c r="F78" s="71"/>
      <c r="G78" s="7"/>
      <c r="H78" s="7"/>
    </row>
    <row r="79" spans="1:8" s="8" customFormat="1" x14ac:dyDescent="0.25">
      <c r="A79" s="80" t="s">
        <v>134</v>
      </c>
      <c r="B79" s="85" t="s">
        <v>121</v>
      </c>
      <c r="C79" s="86">
        <v>58762.86</v>
      </c>
      <c r="D79" s="90" t="s">
        <v>3</v>
      </c>
      <c r="E79" s="86">
        <v>15430.2</v>
      </c>
      <c r="F79" s="71"/>
      <c r="G79" s="7"/>
      <c r="H79" s="7"/>
    </row>
    <row r="80" spans="1:8" s="15" customFormat="1" outlineLevel="2" x14ac:dyDescent="0.25">
      <c r="A80" s="54" t="s">
        <v>85</v>
      </c>
      <c r="B80" s="17" t="s">
        <v>46</v>
      </c>
      <c r="C80" s="37">
        <f>SUM(C81:C81)</f>
        <v>4428.16</v>
      </c>
      <c r="D80" s="92"/>
      <c r="E80" s="18"/>
      <c r="F80" s="73"/>
    </row>
    <row r="81" spans="1:6" s="15" customFormat="1" ht="30" customHeight="1" outlineLevel="2" x14ac:dyDescent="0.25">
      <c r="A81" s="49" t="s">
        <v>33</v>
      </c>
      <c r="B81" s="56" t="s">
        <v>53</v>
      </c>
      <c r="C81" s="84">
        <f>E81*7.48</f>
        <v>4428.16</v>
      </c>
      <c r="D81" s="99" t="s">
        <v>54</v>
      </c>
      <c r="E81" s="70">
        <v>592</v>
      </c>
      <c r="F81" s="73"/>
    </row>
    <row r="82" spans="1:6" s="15" customFormat="1" outlineLevel="2" x14ac:dyDescent="0.25">
      <c r="A82" s="57" t="s">
        <v>86</v>
      </c>
      <c r="B82" s="58" t="s">
        <v>11</v>
      </c>
      <c r="C82" s="88">
        <f>C23+C26+C29+C31+C41+C57+C58+C59+C60+C64+C67+C70+C72+C80</f>
        <v>931388.66</v>
      </c>
      <c r="D82" s="95"/>
      <c r="E82" s="59"/>
      <c r="F82" s="73"/>
    </row>
    <row r="83" spans="1:6" s="52" customFormat="1" outlineLevel="2" x14ac:dyDescent="0.25">
      <c r="A83" s="54" t="s">
        <v>87</v>
      </c>
      <c r="B83" s="50" t="s">
        <v>12</v>
      </c>
      <c r="C83" s="89">
        <f>C82*1.2</f>
        <v>1117666.392</v>
      </c>
      <c r="D83" s="100" t="s">
        <v>2</v>
      </c>
      <c r="E83" s="51"/>
      <c r="F83" s="73"/>
    </row>
    <row r="84" spans="1:6" s="15" customFormat="1" outlineLevel="2" x14ac:dyDescent="0.25">
      <c r="A84" s="45"/>
      <c r="B84" s="19"/>
      <c r="C84" s="38"/>
      <c r="D84" s="20"/>
      <c r="E84" s="20"/>
      <c r="F84" s="73"/>
    </row>
    <row r="85" spans="1:6" x14ac:dyDescent="0.25">
      <c r="B85" s="1"/>
      <c r="C85" s="39"/>
      <c r="D85" s="28"/>
      <c r="E85" s="28"/>
    </row>
    <row r="86" spans="1:6" x14ac:dyDescent="0.25">
      <c r="B86" s="1"/>
      <c r="C86" s="28"/>
      <c r="D86" s="28"/>
      <c r="E86" s="28"/>
    </row>
    <row r="87" spans="1:6" s="15" customFormat="1" outlineLevel="2" x14ac:dyDescent="0.25">
      <c r="A87" s="45"/>
      <c r="F87" s="73"/>
    </row>
    <row r="88" spans="1:6" x14ac:dyDescent="0.25">
      <c r="B88" s="1"/>
      <c r="C88" s="1"/>
      <c r="D88" s="1"/>
      <c r="E88" s="1"/>
    </row>
    <row r="89" spans="1:6" ht="16.5" customHeight="1" x14ac:dyDescent="0.25">
      <c r="B89" s="1"/>
      <c r="C89" s="1"/>
      <c r="D89" s="1"/>
      <c r="E89" s="1"/>
    </row>
    <row r="90" spans="1:6" x14ac:dyDescent="0.25">
      <c r="B90" s="21"/>
      <c r="C90" s="40"/>
      <c r="D90" s="22"/>
      <c r="E90" s="22"/>
    </row>
    <row r="91" spans="1:6" x14ac:dyDescent="0.25">
      <c r="B91" s="21"/>
      <c r="C91" s="40"/>
      <c r="D91" s="29"/>
      <c r="E91" s="22"/>
    </row>
  </sheetData>
  <mergeCells count="21">
    <mergeCell ref="A3:E3"/>
    <mergeCell ref="A4:E4"/>
    <mergeCell ref="A5:E5"/>
    <mergeCell ref="A7:E7"/>
    <mergeCell ref="B8:C8"/>
    <mergeCell ref="D8:E8"/>
    <mergeCell ref="D9:E9"/>
    <mergeCell ref="D10:E10"/>
    <mergeCell ref="D11:E11"/>
    <mergeCell ref="D12:E12"/>
    <mergeCell ref="B13:C13"/>
    <mergeCell ref="D13:E13"/>
    <mergeCell ref="D19:E19"/>
    <mergeCell ref="D20:E20"/>
    <mergeCell ref="A21:E21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2025-03-28T04:09:40Z</dcterms:modified>
</cp:coreProperties>
</file>