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0" r:id="rId1"/>
    <sheet name="Лист2" sheetId="2" r:id="rId2"/>
    <sheet name="Лист3" sheetId="3" r:id="rId3"/>
  </sheets>
  <definedNames>
    <definedName name="_xlnm.Print_Area" localSheetId="0">'2024'!$A$1:$E$103</definedName>
  </definedNames>
  <calcPr calcId="144525"/>
</workbook>
</file>

<file path=xl/calcChain.xml><?xml version="1.0" encoding="utf-8"?>
<calcChain xmlns="http://schemas.openxmlformats.org/spreadsheetml/2006/main">
  <c r="C41" i="10" l="1"/>
  <c r="C99" i="10" l="1"/>
  <c r="D17" i="10" l="1"/>
  <c r="C98" i="10" l="1"/>
  <c r="C86" i="10"/>
  <c r="C76" i="10"/>
  <c r="C25" i="10"/>
  <c r="D14" i="10"/>
  <c r="D10" i="10"/>
  <c r="C28" i="10" l="1"/>
  <c r="D18" i="10"/>
  <c r="C32" i="10" l="1"/>
  <c r="C80" i="10" l="1"/>
  <c r="C83" i="10" l="1"/>
  <c r="C88" i="10" l="1"/>
  <c r="C102" i="10" s="1"/>
  <c r="C103" i="10" s="1"/>
  <c r="D19" i="10" s="1"/>
  <c r="D21" i="10" l="1"/>
  <c r="D20" i="10"/>
</calcChain>
</file>

<file path=xl/sharedStrings.xml><?xml version="1.0" encoding="utf-8"?>
<sst xmlns="http://schemas.openxmlformats.org/spreadsheetml/2006/main" count="232" uniqueCount="177">
  <si>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</si>
  <si>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</si>
  <si>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</si>
  <si>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</si>
  <si>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</si>
  <si>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</si>
  <si>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</si>
  <si>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</si>
  <si>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</si>
  <si>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</si>
  <si>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</si>
  <si>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</si>
  <si>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</si>
  <si>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</si>
  <si>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</si>
  <si>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</si>
  <si>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</si>
  <si>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</si>
  <si>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</si>
  <si>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</si>
  <si>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</si>
  <si>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</si>
  <si>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</si>
  <si>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</si>
  <si>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</si>
  <si>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</si>
  <si>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</si>
  <si>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</si>
  <si>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</si>
  <si>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</si>
  <si>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</si>
  <si>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</si>
  <si>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</si>
  <si>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</si>
  <si>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</si>
  <si>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</si>
  <si>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</si>
  <si>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</si>
  <si>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</si>
  <si>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</si>
  <si>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</si>
  <si>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</si>
  <si>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</si>
  <si>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</si>
  <si>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</si>
  <si>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</si>
  <si>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</si>
  <si>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</si>
  <si>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</si>
  <si>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</si>
  <si>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</si>
  <si>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Гагарина, д. 5</t>
  </si>
  <si>
    <t>шт.</t>
  </si>
  <si>
    <t>м</t>
  </si>
  <si>
    <t>дом</t>
  </si>
  <si>
    <t>узел</t>
  </si>
  <si>
    <t>1 стояк</t>
  </si>
  <si>
    <t>Расходы по снятию показаний с ИПУ по электроэнергии</t>
  </si>
  <si>
    <t>Старшие по дому</t>
  </si>
  <si>
    <t>м3</t>
  </si>
  <si>
    <t>1.2</t>
  </si>
  <si>
    <t>4.5</t>
  </si>
  <si>
    <t>4.6</t>
  </si>
  <si>
    <t>4.7</t>
  </si>
  <si>
    <t>4.8</t>
  </si>
  <si>
    <t>11.2</t>
  </si>
  <si>
    <t>14.3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</si>
  <si>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</si>
  <si>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</si>
  <si>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</si>
  <si>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</si>
  <si>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</si>
  <si>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</si>
  <si>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</si>
  <si>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</si>
  <si>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</si>
  <si>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</si>
  <si>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</si>
  <si>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</si>
  <si>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</si>
  <si>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</si>
  <si>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</si>
  <si>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</si>
  <si>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</si>
  <si>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</si>
  <si>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</si>
  <si>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</si>
  <si>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</si>
  <si>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</si>
  <si>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</si>
  <si>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</si>
  <si>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</si>
  <si>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</si>
  <si>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</si>
  <si>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</si>
  <si>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</si>
  <si>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</si>
  <si>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</si>
  <si>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</si>
  <si>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</si>
  <si>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</si>
  <si>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</si>
  <si>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9.2</t>
  </si>
  <si>
    <t>9.3</t>
  </si>
  <si>
    <t>14</t>
  </si>
  <si>
    <t>13.3</t>
  </si>
  <si>
    <t>13.4</t>
  </si>
  <si>
    <t xml:space="preserve">Площадь </t>
  </si>
  <si>
    <t>15</t>
  </si>
  <si>
    <t>16</t>
  </si>
  <si>
    <t>Дебиторская задолженность  за 2024 г.</t>
  </si>
  <si>
    <t>Остатки денежных средств  за 2024 г.</t>
  </si>
  <si>
    <t>Вырезка сухих деревьев при кол-ве средних ветвей до 5мм</t>
  </si>
  <si>
    <t>10 шт</t>
  </si>
  <si>
    <t>Гор.вода потр.при сод.общ.имущ.МКД 3,4 кв.2024 г.,1-5 эт.,К=0,8</t>
  </si>
  <si>
    <t>Гор.вода потр.при сод.общ.имущ.МКД, 1,2 кв.2024 г.,1-5 эт,К=0,8</t>
  </si>
  <si>
    <t>Завоз песка в песочницы с предварительной очисткой старого</t>
  </si>
  <si>
    <t>Закрытие штробы ДВП</t>
  </si>
  <si>
    <t>Замена сборок д15 мм ВГП отуб отопления газосварочные работы</t>
  </si>
  <si>
    <t>Замена сборок д20 ВГП трубах с применением сварочных работ</t>
  </si>
  <si>
    <t>Замена шарового крана д80 с фланцевым соединением</t>
  </si>
  <si>
    <t>Замер температурного режима в квартире</t>
  </si>
  <si>
    <t>Изготовление информационных стендов 0,86*0,66 с установкой</t>
  </si>
  <si>
    <t>Изготовление участка стояка отопления с устройством врезки д 15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</si>
  <si>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</si>
  <si>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</si>
  <si>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</si>
  <si>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Монтаж подъездного отопления чугунных радиаторов М140</t>
  </si>
  <si>
    <t>подъезд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</si>
  <si>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</si>
  <si>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</si>
  <si>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</si>
  <si>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</si>
  <si>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</si>
  <si>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</si>
  <si>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</si>
  <si>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Регулировка теплового узла (теплоносителя)</t>
  </si>
  <si>
    <t>Ремонт ВВП, ТУ, ввода ХВС Гагарина, д.5</t>
  </si>
  <si>
    <t>Ремонт межпанельных швов Гагарина, д.5, кв.25,43,50</t>
  </si>
  <si>
    <t>кв</t>
  </si>
  <si>
    <t>Ремонт сборок  д20 на стояках отопления со сбросом и послед заполн</t>
  </si>
  <si>
    <t>Смена отдельн деревянных покрыт толщ 50 мм на элимен д/пл</t>
  </si>
  <si>
    <t>Смена отдельных деревянных покр толщ 25мм на эл д/пл</t>
  </si>
  <si>
    <t>Смена резьбы д 32мм с провед сварочн работ</t>
  </si>
  <si>
    <t>Смена резьбы д15 с проведением сварочных работ</t>
  </si>
  <si>
    <t>Смена труб отопления д 20 с проведением сварочных работ</t>
  </si>
  <si>
    <t>Смена участка розлива ГВС ХВС из арм труб д 50 мм</t>
  </si>
  <si>
    <t>Смена шарового крана д 20 (ХВС ГВС)</t>
  </si>
  <si>
    <t>Смена шарового крана д32 (ХВС ГВС)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</si>
  <si>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</si>
  <si>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</si>
  <si>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</si>
  <si>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</si>
  <si>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</si>
  <si>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</si>
  <si>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</si>
  <si>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</si>
  <si>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</si>
  <si>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Удаление сосулек с кровель жд с использованием автовышки</t>
  </si>
  <si>
    <t>Управление жилым фондом 1,2 кв.2024 г.К=0,6;0,8;0,85;0,9;1</t>
  </si>
  <si>
    <t>Управление жилым фондом 3,4 кв.2024 г.К=0,6;0,8;0,85;0,9;1</t>
  </si>
  <si>
    <t>Устранение свищей в трубах хомутами д 25</t>
  </si>
  <si>
    <t>Утепление вентпродухов подвала б/у пенополистеролом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</si>
  <si>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</si>
  <si>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</si>
  <si>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</si>
  <si>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</si>
  <si>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</si>
  <si>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смена труб ВО с чугун на пластик д110</t>
  </si>
  <si>
    <t>Частичная смена труб ППР д 90 мм на внутридомовых сетях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</si>
  <si>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</si>
  <si>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</si>
  <si>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</si>
  <si>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</si>
  <si>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13.7</t>
  </si>
  <si>
    <t>13.8</t>
  </si>
  <si>
    <t>13.9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</si>
</sst>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6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126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8" fillId="0" borderId="7" xfId="4" applyFont="1" applyFill="1" applyBorder="1" applyAlignment="1">
      <alignment vertical="top" wrapText="1"/>
    </xf>
    <xf numFmtId="4" fontId="38" fillId="0" borderId="7" xfId="5" applyNumberFormat="1" applyFont="1" applyFill="1" applyBorder="1" applyAlignment="1">
      <alignment horizontal="right" vertical="center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4" borderId="2" xfId="64" applyFont="1" applyFill="1" applyBorder="1" applyAlignment="1">
      <alignment horizontal="left" vertical="top" wrapText="1"/>
    </xf>
    <xf numFmtId="49" fontId="35" fillId="0" borderId="2" xfId="65" applyNumberFormat="1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" fontId="38" fillId="5" borderId="2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 applyAlignment="1">
      <alignment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66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0" xfId="56"/>
    <cellStyle name="Обычный 31" xfId="58"/>
    <cellStyle name="Обычный 32" xfId="60"/>
    <cellStyle name="Обычный 33" xfId="62"/>
    <cellStyle name="Обычный 34" xfId="65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31" xfId="63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11"/>
  <sheetViews>
    <sheetView tabSelected="1" zoomScaleNormal="100" workbookViewId="0"/>
  </sheetViews>
  <sheetFormatPr defaultRowHeight="15" outlineLevelRow="2" x14ac:dyDescent="0.25"/>
  <cols>
    <col min="1" max="1" width="9.140625" style="46"/>
    <col min="2" max="2" width="68.140625" style="23" customWidth="1"/>
    <col min="3" max="3" width="14.7109375" style="45" customWidth="1"/>
    <col min="4" max="4" width="9.140625" style="24" customWidth="1"/>
    <col min="5" max="5" width="12.7109375" style="24" customWidth="1"/>
    <col min="6" max="6" width="20.85546875" style="58" customWidth="1"/>
    <col min="7" max="16384" width="9.140625" style="1"/>
  </cols>
  <sheetData>
    <row r="3" spans="1:7" ht="15.75" customHeight="1" x14ac:dyDescent="0.25">
      <c r="A3" s="119" t="s">
        <v>4</v>
      </c>
      <c r="B3" s="119"/>
      <c r="C3" s="119"/>
      <c r="D3" s="119"/>
      <c r="E3" s="119"/>
    </row>
    <row r="4" spans="1:7" ht="15" customHeight="1" x14ac:dyDescent="0.25">
      <c r="A4" s="119" t="s">
        <v>51</v>
      </c>
      <c r="B4" s="119"/>
      <c r="C4" s="119"/>
      <c r="D4" s="119"/>
      <c r="E4" s="119"/>
    </row>
    <row r="5" spans="1:7" ht="17.25" customHeight="1" x14ac:dyDescent="0.25">
      <c r="A5" s="120" t="s">
        <v>67</v>
      </c>
      <c r="B5" s="120"/>
      <c r="C5" s="120"/>
      <c r="D5" s="120"/>
      <c r="E5" s="120"/>
    </row>
    <row r="6" spans="1:7" ht="17.25" customHeight="1" x14ac:dyDescent="0.25">
      <c r="A6" s="81"/>
      <c r="B6" s="81"/>
      <c r="C6" s="81"/>
      <c r="D6" s="81"/>
      <c r="E6" s="81"/>
    </row>
    <row r="7" spans="1:7" x14ac:dyDescent="0.25">
      <c r="B7" s="86" t="s">
        <v>107</v>
      </c>
      <c r="C7" s="99">
        <v>6582.9</v>
      </c>
      <c r="D7" s="87" t="s">
        <v>3</v>
      </c>
    </row>
    <row r="8" spans="1:7" ht="39" customHeight="1" x14ac:dyDescent="0.25">
      <c r="A8" s="121" t="s">
        <v>5</v>
      </c>
      <c r="B8" s="122"/>
      <c r="C8" s="122"/>
      <c r="D8" s="122"/>
      <c r="E8" s="123"/>
    </row>
    <row r="9" spans="1:7" x14ac:dyDescent="0.25">
      <c r="A9" s="91">
        <v>1</v>
      </c>
      <c r="B9" s="124" t="s">
        <v>68</v>
      </c>
      <c r="C9" s="125"/>
      <c r="D9" s="102">
        <v>439595.31</v>
      </c>
      <c r="E9" s="103"/>
    </row>
    <row r="10" spans="1:7" ht="30" x14ac:dyDescent="0.25">
      <c r="A10" s="47">
        <v>2</v>
      </c>
      <c r="B10" s="82" t="s">
        <v>6</v>
      </c>
      <c r="C10" s="33"/>
      <c r="D10" s="115">
        <f>D11+D12+D13</f>
        <v>2463196.54</v>
      </c>
      <c r="E10" s="115"/>
      <c r="F10" s="68"/>
      <c r="G10" s="68"/>
    </row>
    <row r="11" spans="1:7" x14ac:dyDescent="0.25">
      <c r="A11" s="48" t="s">
        <v>14</v>
      </c>
      <c r="B11" s="26" t="s">
        <v>15</v>
      </c>
      <c r="C11" s="34"/>
      <c r="D11" s="109">
        <v>2173737.9</v>
      </c>
      <c r="E11" s="110"/>
    </row>
    <row r="12" spans="1:7" x14ac:dyDescent="0.25">
      <c r="A12" s="48" t="s">
        <v>16</v>
      </c>
      <c r="B12" s="26" t="s">
        <v>13</v>
      </c>
      <c r="C12" s="34"/>
      <c r="D12" s="109">
        <v>270836.08</v>
      </c>
      <c r="E12" s="110"/>
    </row>
    <row r="13" spans="1:7" x14ac:dyDescent="0.25">
      <c r="A13" s="48" t="s">
        <v>17</v>
      </c>
      <c r="B13" s="26" t="s">
        <v>7</v>
      </c>
      <c r="C13" s="34"/>
      <c r="D13" s="109">
        <v>18622.560000000001</v>
      </c>
      <c r="E13" s="110"/>
    </row>
    <row r="14" spans="1:7" ht="30.75" customHeight="1" x14ac:dyDescent="0.25">
      <c r="A14" s="47">
        <v>3</v>
      </c>
      <c r="B14" s="116" t="s">
        <v>22</v>
      </c>
      <c r="C14" s="116"/>
      <c r="D14" s="117">
        <f>D15+D16+D17</f>
        <v>2320427.5900000003</v>
      </c>
      <c r="E14" s="118"/>
    </row>
    <row r="15" spans="1:7" x14ac:dyDescent="0.25">
      <c r="A15" s="48" t="s">
        <v>18</v>
      </c>
      <c r="B15" s="26" t="s">
        <v>15</v>
      </c>
      <c r="C15" s="34"/>
      <c r="D15" s="109">
        <v>2132053.37</v>
      </c>
      <c r="E15" s="110"/>
    </row>
    <row r="16" spans="1:7" x14ac:dyDescent="0.25">
      <c r="A16" s="48" t="s">
        <v>19</v>
      </c>
      <c r="B16" s="26" t="s">
        <v>13</v>
      </c>
      <c r="C16" s="34"/>
      <c r="D16" s="109">
        <v>169751.66</v>
      </c>
      <c r="E16" s="110"/>
    </row>
    <row r="17" spans="1:8" x14ac:dyDescent="0.25">
      <c r="A17" s="48" t="s">
        <v>20</v>
      </c>
      <c r="B17" s="26" t="s">
        <v>7</v>
      </c>
      <c r="C17" s="34"/>
      <c r="D17" s="109">
        <f>D13</f>
        <v>18622.560000000001</v>
      </c>
      <c r="E17" s="110"/>
    </row>
    <row r="18" spans="1:8" x14ac:dyDescent="0.25">
      <c r="A18" s="48">
        <v>4</v>
      </c>
      <c r="B18" s="26" t="s">
        <v>110</v>
      </c>
      <c r="C18" s="34"/>
      <c r="D18" s="100">
        <f>D10-D14</f>
        <v>142768.94999999972</v>
      </c>
      <c r="E18" s="101"/>
    </row>
    <row r="19" spans="1:8" ht="30" customHeight="1" x14ac:dyDescent="0.25">
      <c r="A19" s="47">
        <v>5</v>
      </c>
      <c r="B19" s="111" t="s">
        <v>23</v>
      </c>
      <c r="C19" s="112"/>
      <c r="D19" s="113">
        <f>C103</f>
        <v>2894918.4479999999</v>
      </c>
      <c r="E19" s="114"/>
    </row>
    <row r="20" spans="1:8" x14ac:dyDescent="0.25">
      <c r="A20" s="48">
        <v>6</v>
      </c>
      <c r="B20" s="26" t="s">
        <v>111</v>
      </c>
      <c r="C20" s="34"/>
      <c r="D20" s="100">
        <f>D10-D19</f>
        <v>-431721.90799999982</v>
      </c>
      <c r="E20" s="101"/>
    </row>
    <row r="21" spans="1:8" x14ac:dyDescent="0.25">
      <c r="A21" s="91">
        <v>7</v>
      </c>
      <c r="B21" s="92" t="s">
        <v>69</v>
      </c>
      <c r="C21" s="93"/>
      <c r="D21" s="102">
        <f>D9+D10-D19</f>
        <v>7873.4020000002347</v>
      </c>
      <c r="E21" s="103"/>
    </row>
    <row r="22" spans="1:8" x14ac:dyDescent="0.25">
      <c r="A22" s="48"/>
      <c r="B22" s="25"/>
      <c r="C22" s="35"/>
      <c r="D22" s="104"/>
      <c r="E22" s="105"/>
    </row>
    <row r="23" spans="1:8" ht="21.75" customHeight="1" x14ac:dyDescent="0.25">
      <c r="A23" s="106" t="s">
        <v>8</v>
      </c>
      <c r="B23" s="107"/>
      <c r="C23" s="107"/>
      <c r="D23" s="107"/>
      <c r="E23" s="108"/>
    </row>
    <row r="24" spans="1:8" ht="73.5" customHeight="1" x14ac:dyDescent="0.25">
      <c r="A24" s="48" t="s">
        <v>21</v>
      </c>
      <c r="B24" s="83" t="s">
        <v>0</v>
      </c>
      <c r="C24" s="36" t="s">
        <v>9</v>
      </c>
      <c r="D24" s="27" t="s">
        <v>10</v>
      </c>
      <c r="E24" s="28" t="s">
        <v>1</v>
      </c>
    </row>
    <row r="25" spans="1:8" x14ac:dyDescent="0.25">
      <c r="A25" s="50">
        <v>1</v>
      </c>
      <c r="B25" s="2" t="s">
        <v>36</v>
      </c>
      <c r="C25" s="37">
        <f>SUM(C26:C27)</f>
        <v>427914.82999999996</v>
      </c>
      <c r="D25" s="3"/>
      <c r="E25" s="3"/>
    </row>
    <row r="26" spans="1:8" s="8" customFormat="1" x14ac:dyDescent="0.25">
      <c r="A26" s="89" t="s">
        <v>24</v>
      </c>
      <c r="B26" s="84" t="s">
        <v>159</v>
      </c>
      <c r="C26" s="85">
        <v>197487</v>
      </c>
      <c r="D26" s="84" t="s">
        <v>3</v>
      </c>
      <c r="E26" s="85">
        <v>39497.4</v>
      </c>
      <c r="F26" s="74"/>
      <c r="G26" s="7"/>
      <c r="H26" s="7"/>
    </row>
    <row r="27" spans="1:8" s="8" customFormat="1" x14ac:dyDescent="0.25">
      <c r="A27" s="89" t="s">
        <v>60</v>
      </c>
      <c r="B27" s="84" t="s">
        <v>160</v>
      </c>
      <c r="C27" s="85">
        <v>230427.83</v>
      </c>
      <c r="D27" s="84" t="s">
        <v>3</v>
      </c>
      <c r="E27" s="85">
        <v>39497.4</v>
      </c>
      <c r="F27" s="74"/>
      <c r="G27" s="7"/>
      <c r="H27" s="7"/>
    </row>
    <row r="28" spans="1:8" s="9" customFormat="1" ht="28.5" x14ac:dyDescent="0.25">
      <c r="A28" s="50">
        <v>2</v>
      </c>
      <c r="B28" s="2" t="s">
        <v>37</v>
      </c>
      <c r="C28" s="37">
        <f>SUM(C29:C30)</f>
        <v>210655.38</v>
      </c>
      <c r="D28" s="3"/>
      <c r="E28" s="3"/>
      <c r="F28" s="75"/>
    </row>
    <row r="29" spans="1:8" s="8" customFormat="1" x14ac:dyDescent="0.25">
      <c r="A29" s="90" t="s">
        <v>14</v>
      </c>
      <c r="B29" s="84" t="s">
        <v>154</v>
      </c>
      <c r="C29" s="85">
        <v>95453.34</v>
      </c>
      <c r="D29" s="84" t="s">
        <v>3</v>
      </c>
      <c r="E29" s="85">
        <v>39497.4</v>
      </c>
      <c r="F29" s="74"/>
      <c r="G29" s="7"/>
      <c r="H29" s="7"/>
    </row>
    <row r="30" spans="1:8" s="8" customFormat="1" x14ac:dyDescent="0.25">
      <c r="A30" s="90" t="s">
        <v>16</v>
      </c>
      <c r="B30" s="84" t="s">
        <v>155</v>
      </c>
      <c r="C30" s="85">
        <v>115202.04</v>
      </c>
      <c r="D30" s="84" t="s">
        <v>3</v>
      </c>
      <c r="E30" s="85">
        <v>39497.4</v>
      </c>
      <c r="F30" s="74"/>
      <c r="G30" s="7"/>
      <c r="H30" s="7"/>
    </row>
    <row r="31" spans="1:8" s="9" customFormat="1" x14ac:dyDescent="0.25">
      <c r="A31" s="50">
        <v>3</v>
      </c>
      <c r="B31" s="2" t="s">
        <v>38</v>
      </c>
      <c r="C31" s="37"/>
      <c r="D31" s="30"/>
      <c r="E31" s="3"/>
      <c r="F31" s="75"/>
    </row>
    <row r="32" spans="1:8" s="9" customFormat="1" ht="28.5" x14ac:dyDescent="0.25">
      <c r="A32" s="50">
        <v>4</v>
      </c>
      <c r="B32" s="2" t="s">
        <v>39</v>
      </c>
      <c r="C32" s="37">
        <f>SUM(C33:C40)</f>
        <v>63527.62999999999</v>
      </c>
      <c r="D32" s="3"/>
      <c r="E32" s="3"/>
      <c r="F32" s="75"/>
    </row>
    <row r="33" spans="1:8" s="8" customFormat="1" x14ac:dyDescent="0.25">
      <c r="A33" s="90" t="s">
        <v>25</v>
      </c>
      <c r="B33" s="84" t="s">
        <v>114</v>
      </c>
      <c r="C33" s="85">
        <v>5924.61</v>
      </c>
      <c r="D33" s="84" t="s">
        <v>3</v>
      </c>
      <c r="E33" s="85">
        <v>39497.4</v>
      </c>
      <c r="F33" s="74"/>
      <c r="G33" s="7"/>
      <c r="H33" s="7"/>
    </row>
    <row r="34" spans="1:8" s="8" customFormat="1" x14ac:dyDescent="0.25">
      <c r="A34" s="90" t="s">
        <v>26</v>
      </c>
      <c r="B34" s="84" t="s">
        <v>115</v>
      </c>
      <c r="C34" s="85">
        <v>4937.18</v>
      </c>
      <c r="D34" s="84" t="s">
        <v>3</v>
      </c>
      <c r="E34" s="85">
        <v>39497.4</v>
      </c>
      <c r="F34" s="74"/>
      <c r="G34" s="7"/>
      <c r="H34" s="7"/>
    </row>
    <row r="35" spans="1:8" s="8" customFormat="1" x14ac:dyDescent="0.25">
      <c r="A35" s="90" t="s">
        <v>27</v>
      </c>
      <c r="B35" s="84" t="s">
        <v>133</v>
      </c>
      <c r="C35" s="85">
        <v>2634.48</v>
      </c>
      <c r="D35" s="84" t="s">
        <v>3</v>
      </c>
      <c r="E35" s="85">
        <v>39497.4</v>
      </c>
      <c r="F35" s="74"/>
      <c r="G35" s="7"/>
      <c r="H35" s="7"/>
    </row>
    <row r="36" spans="1:8" s="8" customFormat="1" x14ac:dyDescent="0.25">
      <c r="A36" s="90" t="s">
        <v>28</v>
      </c>
      <c r="B36" s="84" t="s">
        <v>134</v>
      </c>
      <c r="C36" s="85">
        <v>2962.3</v>
      </c>
      <c r="D36" s="84" t="s">
        <v>3</v>
      </c>
      <c r="E36" s="85">
        <v>39497.4</v>
      </c>
      <c r="F36" s="74"/>
      <c r="G36" s="7"/>
      <c r="H36" s="7"/>
    </row>
    <row r="37" spans="1:8" s="8" customFormat="1" x14ac:dyDescent="0.25">
      <c r="A37" s="90" t="s">
        <v>61</v>
      </c>
      <c r="B37" s="84" t="s">
        <v>164</v>
      </c>
      <c r="C37" s="85">
        <v>4609.3500000000004</v>
      </c>
      <c r="D37" s="84" t="s">
        <v>3</v>
      </c>
      <c r="E37" s="85">
        <v>39497.4</v>
      </c>
      <c r="F37" s="74"/>
      <c r="G37" s="7"/>
      <c r="H37" s="7"/>
    </row>
    <row r="38" spans="1:8" s="8" customFormat="1" x14ac:dyDescent="0.25">
      <c r="A38" s="90" t="s">
        <v>62</v>
      </c>
      <c r="B38" s="84" t="s">
        <v>165</v>
      </c>
      <c r="C38" s="85">
        <v>4277.57</v>
      </c>
      <c r="D38" s="84" t="s">
        <v>3</v>
      </c>
      <c r="E38" s="85">
        <v>39497.4</v>
      </c>
      <c r="F38" s="74"/>
      <c r="G38" s="7"/>
      <c r="H38" s="7"/>
    </row>
    <row r="39" spans="1:8" s="8" customFormat="1" ht="30" x14ac:dyDescent="0.25">
      <c r="A39" s="90" t="s">
        <v>63</v>
      </c>
      <c r="B39" s="96" t="s">
        <v>170</v>
      </c>
      <c r="C39" s="85">
        <v>18433.439999999999</v>
      </c>
      <c r="D39" s="84" t="s">
        <v>3</v>
      </c>
      <c r="E39" s="85">
        <v>39497.4</v>
      </c>
      <c r="F39" s="74"/>
      <c r="G39" s="7"/>
      <c r="H39" s="7"/>
    </row>
    <row r="40" spans="1:8" s="8" customFormat="1" ht="30" x14ac:dyDescent="0.25">
      <c r="A40" s="90" t="s">
        <v>64</v>
      </c>
      <c r="B40" s="96" t="s">
        <v>171</v>
      </c>
      <c r="C40" s="85">
        <v>19748.7</v>
      </c>
      <c r="D40" s="84" t="s">
        <v>3</v>
      </c>
      <c r="E40" s="85">
        <v>39497.4</v>
      </c>
      <c r="F40" s="74"/>
      <c r="G40" s="7"/>
      <c r="H40" s="7"/>
    </row>
    <row r="41" spans="1:8" ht="42.75" outlineLevel="1" x14ac:dyDescent="0.25">
      <c r="A41" s="50">
        <v>5</v>
      </c>
      <c r="B41" s="88" t="s">
        <v>100</v>
      </c>
      <c r="C41" s="39">
        <f>SUM(C42:C71)</f>
        <v>1160748.6599999999</v>
      </c>
      <c r="D41" s="10"/>
      <c r="E41" s="10"/>
      <c r="G41" s="4"/>
    </row>
    <row r="42" spans="1:8" outlineLevel="1" x14ac:dyDescent="0.25">
      <c r="A42" s="48" t="s">
        <v>29</v>
      </c>
      <c r="B42" s="84" t="s">
        <v>117</v>
      </c>
      <c r="C42" s="85">
        <v>1597.73</v>
      </c>
      <c r="D42" s="84" t="s">
        <v>3</v>
      </c>
      <c r="E42" s="85">
        <v>0.53</v>
      </c>
      <c r="G42" s="4"/>
    </row>
    <row r="43" spans="1:8" s="15" customFormat="1" outlineLevel="2" x14ac:dyDescent="0.25">
      <c r="A43" s="48" t="s">
        <v>70</v>
      </c>
      <c r="B43" s="84" t="s">
        <v>118</v>
      </c>
      <c r="C43" s="85">
        <v>34838.879999999997</v>
      </c>
      <c r="D43" s="84" t="s">
        <v>52</v>
      </c>
      <c r="E43" s="85">
        <v>3</v>
      </c>
      <c r="F43" s="76"/>
    </row>
    <row r="44" spans="1:8" s="15" customFormat="1" outlineLevel="2" x14ac:dyDescent="0.25">
      <c r="A44" s="48" t="s">
        <v>71</v>
      </c>
      <c r="B44" s="84" t="s">
        <v>119</v>
      </c>
      <c r="C44" s="85">
        <v>5912.62</v>
      </c>
      <c r="D44" s="84" t="s">
        <v>52</v>
      </c>
      <c r="E44" s="85">
        <v>1</v>
      </c>
      <c r="F44" s="76"/>
    </row>
    <row r="45" spans="1:8" s="15" customFormat="1" outlineLevel="2" x14ac:dyDescent="0.25">
      <c r="A45" s="48" t="s">
        <v>72</v>
      </c>
      <c r="B45" s="84" t="s">
        <v>120</v>
      </c>
      <c r="C45" s="85">
        <v>15933.63</v>
      </c>
      <c r="D45" s="84" t="s">
        <v>52</v>
      </c>
      <c r="E45" s="85">
        <v>1</v>
      </c>
      <c r="F45" s="76"/>
    </row>
    <row r="46" spans="1:8" s="15" customFormat="1" outlineLevel="2" x14ac:dyDescent="0.25">
      <c r="A46" s="48" t="s">
        <v>73</v>
      </c>
      <c r="B46" s="84" t="s">
        <v>121</v>
      </c>
      <c r="C46" s="85">
        <v>8410.26</v>
      </c>
      <c r="D46" s="84" t="s">
        <v>52</v>
      </c>
      <c r="E46" s="85">
        <v>6</v>
      </c>
      <c r="F46" s="76"/>
    </row>
    <row r="47" spans="1:8" s="15" customFormat="1" outlineLevel="2" x14ac:dyDescent="0.25">
      <c r="A47" s="48" t="s">
        <v>74</v>
      </c>
      <c r="B47" s="84" t="s">
        <v>122</v>
      </c>
      <c r="C47" s="85">
        <v>34364.160000000003</v>
      </c>
      <c r="D47" s="84" t="s">
        <v>52</v>
      </c>
      <c r="E47" s="85">
        <v>6</v>
      </c>
      <c r="F47" s="76"/>
    </row>
    <row r="48" spans="1:8" s="15" customFormat="1" outlineLevel="2" x14ac:dyDescent="0.25">
      <c r="A48" s="48" t="s">
        <v>75</v>
      </c>
      <c r="B48" s="84" t="s">
        <v>123</v>
      </c>
      <c r="C48" s="85">
        <v>2366.3000000000002</v>
      </c>
      <c r="D48" s="84" t="s">
        <v>52</v>
      </c>
      <c r="E48" s="85">
        <v>1</v>
      </c>
      <c r="F48" s="76"/>
    </row>
    <row r="49" spans="1:6" s="15" customFormat="1" outlineLevel="2" x14ac:dyDescent="0.25">
      <c r="A49" s="48" t="s">
        <v>76</v>
      </c>
      <c r="B49" s="84" t="s">
        <v>124</v>
      </c>
      <c r="C49" s="85">
        <v>24541.53</v>
      </c>
      <c r="D49" s="84" t="s">
        <v>52</v>
      </c>
      <c r="E49" s="85">
        <v>13</v>
      </c>
      <c r="F49" s="76"/>
    </row>
    <row r="50" spans="1:6" s="15" customFormat="1" outlineLevel="2" x14ac:dyDescent="0.25">
      <c r="A50" s="48" t="s">
        <v>77</v>
      </c>
      <c r="B50" s="84" t="s">
        <v>127</v>
      </c>
      <c r="C50" s="85">
        <v>53507.13</v>
      </c>
      <c r="D50" s="84" t="s">
        <v>128</v>
      </c>
      <c r="E50" s="85">
        <v>1</v>
      </c>
      <c r="F50" s="76"/>
    </row>
    <row r="51" spans="1:6" s="15" customFormat="1" ht="30" outlineLevel="2" x14ac:dyDescent="0.25">
      <c r="A51" s="48" t="s">
        <v>78</v>
      </c>
      <c r="B51" s="96" t="s">
        <v>129</v>
      </c>
      <c r="C51" s="85">
        <v>31917.3</v>
      </c>
      <c r="D51" s="84" t="s">
        <v>3</v>
      </c>
      <c r="E51" s="85">
        <v>23783.38</v>
      </c>
      <c r="F51" s="76"/>
    </row>
    <row r="52" spans="1:6" s="15" customFormat="1" ht="30" outlineLevel="2" x14ac:dyDescent="0.25">
      <c r="A52" s="48" t="s">
        <v>79</v>
      </c>
      <c r="B52" s="96" t="s">
        <v>130</v>
      </c>
      <c r="C52" s="85">
        <v>56283.8</v>
      </c>
      <c r="D52" s="84" t="s">
        <v>3</v>
      </c>
      <c r="E52" s="85">
        <v>39497.4</v>
      </c>
      <c r="F52" s="76"/>
    </row>
    <row r="53" spans="1:6" s="15" customFormat="1" outlineLevel="2" x14ac:dyDescent="0.25">
      <c r="A53" s="48" t="s">
        <v>80</v>
      </c>
      <c r="B53" s="84" t="s">
        <v>135</v>
      </c>
      <c r="C53" s="85">
        <v>82851.12</v>
      </c>
      <c r="D53" s="84" t="s">
        <v>56</v>
      </c>
      <c r="E53" s="85">
        <v>54</v>
      </c>
      <c r="F53" s="76"/>
    </row>
    <row r="54" spans="1:6" s="15" customFormat="1" outlineLevel="2" x14ac:dyDescent="0.25">
      <c r="A54" s="48" t="s">
        <v>81</v>
      </c>
      <c r="B54" s="84" t="s">
        <v>136</v>
      </c>
      <c r="C54" s="85">
        <v>1445.9</v>
      </c>
      <c r="D54" s="84" t="s">
        <v>55</v>
      </c>
      <c r="E54" s="85">
        <v>1</v>
      </c>
      <c r="F54" s="76"/>
    </row>
    <row r="55" spans="1:6" s="15" customFormat="1" outlineLevel="2" x14ac:dyDescent="0.25">
      <c r="A55" s="48" t="s">
        <v>82</v>
      </c>
      <c r="B55" s="84" t="s">
        <v>137</v>
      </c>
      <c r="C55" s="85">
        <v>295567.44</v>
      </c>
      <c r="D55" s="84" t="s">
        <v>54</v>
      </c>
      <c r="E55" s="85">
        <v>1</v>
      </c>
      <c r="F55" s="76"/>
    </row>
    <row r="56" spans="1:6" s="15" customFormat="1" outlineLevel="2" x14ac:dyDescent="0.25">
      <c r="A56" s="48" t="s">
        <v>83</v>
      </c>
      <c r="B56" s="84" t="s">
        <v>138</v>
      </c>
      <c r="C56" s="85">
        <v>51665.49</v>
      </c>
      <c r="D56" s="84" t="s">
        <v>139</v>
      </c>
      <c r="E56" s="85">
        <v>1</v>
      </c>
      <c r="F56" s="76"/>
    </row>
    <row r="57" spans="1:6" s="15" customFormat="1" outlineLevel="2" x14ac:dyDescent="0.25">
      <c r="A57" s="48" t="s">
        <v>84</v>
      </c>
      <c r="B57" s="84" t="s">
        <v>140</v>
      </c>
      <c r="C57" s="85">
        <v>25008.45</v>
      </c>
      <c r="D57" s="84" t="s">
        <v>52</v>
      </c>
      <c r="E57" s="85">
        <v>5</v>
      </c>
      <c r="F57" s="76"/>
    </row>
    <row r="58" spans="1:6" s="15" customFormat="1" outlineLevel="2" x14ac:dyDescent="0.25">
      <c r="A58" s="48" t="s">
        <v>85</v>
      </c>
      <c r="B58" s="84" t="s">
        <v>143</v>
      </c>
      <c r="C58" s="85">
        <v>18831.599999999999</v>
      </c>
      <c r="D58" s="84" t="s">
        <v>52</v>
      </c>
      <c r="E58" s="85">
        <v>4</v>
      </c>
      <c r="F58" s="76"/>
    </row>
    <row r="59" spans="1:6" s="15" customFormat="1" outlineLevel="2" x14ac:dyDescent="0.25">
      <c r="A59" s="48" t="s">
        <v>86</v>
      </c>
      <c r="B59" s="84" t="s">
        <v>144</v>
      </c>
      <c r="C59" s="85">
        <v>18274.64</v>
      </c>
      <c r="D59" s="84" t="s">
        <v>52</v>
      </c>
      <c r="E59" s="85">
        <v>4</v>
      </c>
      <c r="F59" s="76"/>
    </row>
    <row r="60" spans="1:6" s="15" customFormat="1" outlineLevel="2" x14ac:dyDescent="0.25">
      <c r="A60" s="48" t="s">
        <v>87</v>
      </c>
      <c r="B60" s="84" t="s">
        <v>145</v>
      </c>
      <c r="C60" s="85">
        <v>20084.98</v>
      </c>
      <c r="D60" s="84" t="s">
        <v>53</v>
      </c>
      <c r="E60" s="85">
        <v>2</v>
      </c>
      <c r="F60" s="76"/>
    </row>
    <row r="61" spans="1:6" s="15" customFormat="1" outlineLevel="2" x14ac:dyDescent="0.25">
      <c r="A61" s="48" t="s">
        <v>88</v>
      </c>
      <c r="B61" s="84" t="s">
        <v>146</v>
      </c>
      <c r="C61" s="85">
        <v>28919.040000000001</v>
      </c>
      <c r="D61" s="84" t="s">
        <v>53</v>
      </c>
      <c r="E61" s="85">
        <v>16</v>
      </c>
      <c r="F61" s="76"/>
    </row>
    <row r="62" spans="1:6" s="15" customFormat="1" outlineLevel="2" x14ac:dyDescent="0.25">
      <c r="A62" s="48" t="s">
        <v>89</v>
      </c>
      <c r="B62" s="84" t="s">
        <v>147</v>
      </c>
      <c r="C62" s="85">
        <v>28614.53</v>
      </c>
      <c r="D62" s="84" t="s">
        <v>52</v>
      </c>
      <c r="E62" s="85">
        <v>7</v>
      </c>
      <c r="F62" s="76"/>
    </row>
    <row r="63" spans="1:6" s="15" customFormat="1" outlineLevel="2" x14ac:dyDescent="0.25">
      <c r="A63" s="48" t="s">
        <v>90</v>
      </c>
      <c r="B63" s="84" t="s">
        <v>148</v>
      </c>
      <c r="C63" s="85">
        <v>14589.66</v>
      </c>
      <c r="D63" s="84" t="s">
        <v>52</v>
      </c>
      <c r="E63" s="85">
        <v>3</v>
      </c>
      <c r="F63" s="76"/>
    </row>
    <row r="64" spans="1:6" s="15" customFormat="1" outlineLevel="2" x14ac:dyDescent="0.25">
      <c r="A64" s="48" t="s">
        <v>91</v>
      </c>
      <c r="B64" s="84" t="s">
        <v>149</v>
      </c>
      <c r="C64" s="85">
        <v>20472.88</v>
      </c>
      <c r="D64" s="84" t="s">
        <v>52</v>
      </c>
      <c r="E64" s="85">
        <v>2</v>
      </c>
      <c r="F64" s="76"/>
    </row>
    <row r="65" spans="1:8" s="15" customFormat="1" outlineLevel="2" x14ac:dyDescent="0.25">
      <c r="A65" s="48" t="s">
        <v>92</v>
      </c>
      <c r="B65" s="84" t="s">
        <v>149</v>
      </c>
      <c r="C65" s="85">
        <v>63530.7</v>
      </c>
      <c r="D65" s="84" t="s">
        <v>52</v>
      </c>
      <c r="E65" s="85">
        <v>6</v>
      </c>
      <c r="F65" s="76"/>
    </row>
    <row r="66" spans="1:8" s="15" customFormat="1" outlineLevel="2" x14ac:dyDescent="0.25">
      <c r="A66" s="48" t="s">
        <v>93</v>
      </c>
      <c r="B66" s="84" t="s">
        <v>158</v>
      </c>
      <c r="C66" s="85">
        <v>6278.94</v>
      </c>
      <c r="D66" s="84" t="s">
        <v>128</v>
      </c>
      <c r="E66" s="85">
        <v>6</v>
      </c>
      <c r="F66" s="76"/>
    </row>
    <row r="67" spans="1:8" s="15" customFormat="1" outlineLevel="2" x14ac:dyDescent="0.25">
      <c r="A67" s="48" t="s">
        <v>94</v>
      </c>
      <c r="B67" s="84" t="s">
        <v>161</v>
      </c>
      <c r="C67" s="85">
        <v>2087.54</v>
      </c>
      <c r="D67" s="84" t="s">
        <v>52</v>
      </c>
      <c r="E67" s="85">
        <v>1</v>
      </c>
      <c r="F67" s="76"/>
    </row>
    <row r="68" spans="1:8" s="15" customFormat="1" outlineLevel="2" x14ac:dyDescent="0.25">
      <c r="A68" s="48" t="s">
        <v>95</v>
      </c>
      <c r="B68" s="84" t="s">
        <v>166</v>
      </c>
      <c r="C68" s="85">
        <v>7697.28</v>
      </c>
      <c r="D68" s="84" t="s">
        <v>53</v>
      </c>
      <c r="E68" s="85">
        <v>2</v>
      </c>
      <c r="F68" s="76"/>
    </row>
    <row r="69" spans="1:8" s="15" customFormat="1" outlineLevel="2" x14ac:dyDescent="0.25">
      <c r="A69" s="48" t="s">
        <v>96</v>
      </c>
      <c r="B69" s="84" t="s">
        <v>167</v>
      </c>
      <c r="C69" s="85">
        <v>149410.17000000001</v>
      </c>
      <c r="D69" s="84" t="s">
        <v>53</v>
      </c>
      <c r="E69" s="85">
        <v>21</v>
      </c>
      <c r="F69" s="76"/>
    </row>
    <row r="70" spans="1:8" s="15" customFormat="1" outlineLevel="2" x14ac:dyDescent="0.25">
      <c r="A70" s="48" t="s">
        <v>97</v>
      </c>
      <c r="B70" s="84" t="s">
        <v>168</v>
      </c>
      <c r="C70" s="85">
        <v>18800.8</v>
      </c>
      <c r="D70" s="84" t="s">
        <v>53</v>
      </c>
      <c r="E70" s="85">
        <v>4</v>
      </c>
      <c r="F70" s="76"/>
    </row>
    <row r="71" spans="1:8" s="15" customFormat="1" outlineLevel="2" x14ac:dyDescent="0.25">
      <c r="A71" s="48" t="s">
        <v>98</v>
      </c>
      <c r="B71" s="84" t="s">
        <v>169</v>
      </c>
      <c r="C71" s="85">
        <v>36944.160000000003</v>
      </c>
      <c r="D71" s="84" t="s">
        <v>53</v>
      </c>
      <c r="E71" s="85">
        <v>8</v>
      </c>
      <c r="F71" s="76"/>
    </row>
    <row r="72" spans="1:8" s="15" customFormat="1" outlineLevel="2" x14ac:dyDescent="0.25">
      <c r="A72" s="48" t="s">
        <v>99</v>
      </c>
      <c r="B72" s="62"/>
      <c r="C72" s="63"/>
      <c r="D72" s="61"/>
      <c r="E72" s="61"/>
      <c r="F72" s="76"/>
    </row>
    <row r="73" spans="1:8" s="15" customFormat="1" ht="28.5" outlineLevel="2" x14ac:dyDescent="0.25">
      <c r="A73" s="65">
        <v>6</v>
      </c>
      <c r="B73" s="2" t="s">
        <v>40</v>
      </c>
      <c r="C73" s="40"/>
      <c r="D73" s="14"/>
      <c r="E73" s="14"/>
      <c r="F73" s="76"/>
    </row>
    <row r="74" spans="1:8" s="15" customFormat="1" ht="28.5" outlineLevel="2" x14ac:dyDescent="0.25">
      <c r="A74" s="66">
        <v>7</v>
      </c>
      <c r="B74" s="2" t="s">
        <v>41</v>
      </c>
      <c r="C74" s="40"/>
      <c r="D74" s="14"/>
      <c r="E74" s="64"/>
      <c r="F74" s="76"/>
    </row>
    <row r="75" spans="1:8" s="15" customFormat="1" outlineLevel="2" x14ac:dyDescent="0.25">
      <c r="A75" s="66">
        <v>8</v>
      </c>
      <c r="B75" s="69" t="s">
        <v>42</v>
      </c>
      <c r="C75" s="70"/>
      <c r="D75" s="71"/>
      <c r="E75" s="71"/>
      <c r="F75" s="76"/>
    </row>
    <row r="76" spans="1:8" s="15" customFormat="1" ht="28.5" outlineLevel="2" x14ac:dyDescent="0.25">
      <c r="A76" s="66">
        <v>9</v>
      </c>
      <c r="B76" s="2" t="s">
        <v>43</v>
      </c>
      <c r="C76" s="40">
        <f>SUM(C77:C79)</f>
        <v>8403.58</v>
      </c>
      <c r="D76" s="14"/>
      <c r="E76" s="14"/>
      <c r="F76" s="76"/>
    </row>
    <row r="77" spans="1:8" s="8" customFormat="1" x14ac:dyDescent="0.25">
      <c r="A77" s="67" t="s">
        <v>101</v>
      </c>
      <c r="B77" s="84" t="s">
        <v>162</v>
      </c>
      <c r="C77" s="85">
        <v>2925.68</v>
      </c>
      <c r="D77" s="84" t="s">
        <v>52</v>
      </c>
      <c r="E77" s="85">
        <v>4</v>
      </c>
      <c r="F77" s="74"/>
      <c r="G77" s="7"/>
      <c r="H77" s="7"/>
    </row>
    <row r="78" spans="1:8" s="8" customFormat="1" x14ac:dyDescent="0.25">
      <c r="A78" s="67" t="s">
        <v>102</v>
      </c>
      <c r="B78" s="84" t="s">
        <v>163</v>
      </c>
      <c r="C78" s="85">
        <v>5477.9</v>
      </c>
      <c r="D78" s="84" t="s">
        <v>52</v>
      </c>
      <c r="E78" s="85">
        <v>5</v>
      </c>
      <c r="F78" s="74"/>
      <c r="G78" s="7"/>
      <c r="H78" s="7"/>
    </row>
    <row r="79" spans="1:8" s="8" customFormat="1" x14ac:dyDescent="0.25">
      <c r="A79" s="67" t="s">
        <v>103</v>
      </c>
      <c r="B79" s="11"/>
      <c r="C79" s="12"/>
      <c r="D79" s="13"/>
      <c r="E79" s="13"/>
      <c r="F79" s="74"/>
      <c r="G79" s="7"/>
      <c r="H79" s="7"/>
    </row>
    <row r="80" spans="1:8" s="15" customFormat="1" ht="28.5" outlineLevel="2" x14ac:dyDescent="0.25">
      <c r="A80" s="66">
        <v>10</v>
      </c>
      <c r="B80" s="2" t="s">
        <v>44</v>
      </c>
      <c r="C80" s="40">
        <f>SUM(C81:C82)</f>
        <v>25673.309999999998</v>
      </c>
      <c r="D80" s="14"/>
      <c r="E80" s="14"/>
      <c r="F80" s="76"/>
    </row>
    <row r="81" spans="1:8" s="8" customFormat="1" x14ac:dyDescent="0.25">
      <c r="A81" s="90" t="s">
        <v>30</v>
      </c>
      <c r="B81" s="84" t="s">
        <v>152</v>
      </c>
      <c r="C81" s="85">
        <v>13164.48</v>
      </c>
      <c r="D81" s="84" t="s">
        <v>3</v>
      </c>
      <c r="E81" s="85">
        <v>39497.4</v>
      </c>
      <c r="F81" s="74"/>
      <c r="G81" s="7"/>
      <c r="H81" s="7"/>
    </row>
    <row r="82" spans="1:8" s="8" customFormat="1" x14ac:dyDescent="0.25">
      <c r="A82" s="90" t="s">
        <v>50</v>
      </c>
      <c r="B82" s="84" t="s">
        <v>153</v>
      </c>
      <c r="C82" s="85">
        <v>12508.83</v>
      </c>
      <c r="D82" s="84" t="s">
        <v>3</v>
      </c>
      <c r="E82" s="85">
        <v>39497.4</v>
      </c>
      <c r="F82" s="74"/>
      <c r="G82" s="7"/>
      <c r="H82" s="7"/>
    </row>
    <row r="83" spans="1:8" s="15" customFormat="1" ht="28.5" outlineLevel="2" x14ac:dyDescent="0.25">
      <c r="A83" s="51">
        <v>11</v>
      </c>
      <c r="B83" s="16" t="s">
        <v>45</v>
      </c>
      <c r="C83" s="40">
        <f>SUM(C84:C85)</f>
        <v>97424.28</v>
      </c>
      <c r="D83" s="14"/>
      <c r="E83" s="14"/>
      <c r="F83" s="76"/>
    </row>
    <row r="84" spans="1:8" s="8" customFormat="1" x14ac:dyDescent="0.25">
      <c r="A84" s="90" t="s">
        <v>31</v>
      </c>
      <c r="B84" s="84" t="s">
        <v>150</v>
      </c>
      <c r="C84" s="85">
        <v>44762.400000000001</v>
      </c>
      <c r="D84" s="84" t="s">
        <v>3</v>
      </c>
      <c r="E84" s="85">
        <v>39497.4</v>
      </c>
      <c r="F84" s="74"/>
      <c r="G84" s="7"/>
      <c r="H84" s="7"/>
    </row>
    <row r="85" spans="1:8" s="8" customFormat="1" x14ac:dyDescent="0.25">
      <c r="A85" s="90" t="s">
        <v>65</v>
      </c>
      <c r="B85" s="84" t="s">
        <v>151</v>
      </c>
      <c r="C85" s="85">
        <v>52661.88</v>
      </c>
      <c r="D85" s="84" t="s">
        <v>3</v>
      </c>
      <c r="E85" s="85">
        <v>39497.4</v>
      </c>
      <c r="F85" s="74"/>
      <c r="G85" s="7"/>
      <c r="H85" s="7"/>
    </row>
    <row r="86" spans="1:8" s="15" customFormat="1" ht="28.5" outlineLevel="2" x14ac:dyDescent="0.25">
      <c r="A86" s="51">
        <v>12</v>
      </c>
      <c r="B86" s="2" t="s">
        <v>46</v>
      </c>
      <c r="C86" s="40">
        <f>SUM(C87:C87)</f>
        <v>0</v>
      </c>
      <c r="D86" s="14"/>
      <c r="E86" s="14"/>
      <c r="F86" s="76"/>
    </row>
    <row r="87" spans="1:8" s="8" customFormat="1" x14ac:dyDescent="0.25">
      <c r="A87" s="56" t="s">
        <v>32</v>
      </c>
      <c r="B87" s="5"/>
      <c r="C87" s="38"/>
      <c r="D87" s="29"/>
      <c r="E87" s="6"/>
      <c r="F87" s="74"/>
      <c r="G87" s="7"/>
      <c r="H87" s="7"/>
    </row>
    <row r="88" spans="1:8" s="15" customFormat="1" ht="57" outlineLevel="2" x14ac:dyDescent="0.25">
      <c r="A88" s="51">
        <v>13</v>
      </c>
      <c r="B88" s="2" t="s">
        <v>47</v>
      </c>
      <c r="C88" s="40">
        <f>SUM(C89:C97)</f>
        <v>373877.81999999995</v>
      </c>
      <c r="D88" s="14"/>
      <c r="E88" s="14"/>
      <c r="F88" s="76"/>
    </row>
    <row r="89" spans="1:8" s="8" customFormat="1" x14ac:dyDescent="0.25">
      <c r="A89" s="90" t="s">
        <v>33</v>
      </c>
      <c r="B89" s="84" t="s">
        <v>112</v>
      </c>
      <c r="C89" s="85">
        <v>40644.78</v>
      </c>
      <c r="D89" s="84" t="s">
        <v>113</v>
      </c>
      <c r="E89" s="85">
        <v>6</v>
      </c>
      <c r="F89" s="74"/>
      <c r="G89" s="7"/>
      <c r="H89" s="7"/>
    </row>
    <row r="90" spans="1:8" s="8" customFormat="1" x14ac:dyDescent="0.25">
      <c r="A90" s="90" t="s">
        <v>49</v>
      </c>
      <c r="B90" s="84" t="s">
        <v>116</v>
      </c>
      <c r="C90" s="85">
        <v>3276.63</v>
      </c>
      <c r="D90" s="84" t="s">
        <v>59</v>
      </c>
      <c r="E90" s="85">
        <v>0.3</v>
      </c>
      <c r="F90" s="74"/>
      <c r="G90" s="7"/>
      <c r="H90" s="7"/>
    </row>
    <row r="91" spans="1:8" s="8" customFormat="1" x14ac:dyDescent="0.25">
      <c r="A91" s="90" t="s">
        <v>105</v>
      </c>
      <c r="B91" s="84" t="s">
        <v>125</v>
      </c>
      <c r="C91" s="85">
        <v>31352.35</v>
      </c>
      <c r="D91" s="84" t="s">
        <v>126</v>
      </c>
      <c r="E91" s="85">
        <v>6.8</v>
      </c>
      <c r="F91" s="74"/>
      <c r="G91" s="7"/>
      <c r="H91" s="7"/>
    </row>
    <row r="92" spans="1:8" s="8" customFormat="1" x14ac:dyDescent="0.25">
      <c r="A92" s="90" t="s">
        <v>106</v>
      </c>
      <c r="B92" s="84" t="s">
        <v>131</v>
      </c>
      <c r="C92" s="85">
        <v>659.61</v>
      </c>
      <c r="D92" s="84" t="s">
        <v>3</v>
      </c>
      <c r="E92" s="85">
        <v>39497.4</v>
      </c>
      <c r="F92" s="74"/>
      <c r="G92" s="7"/>
      <c r="H92" s="7"/>
    </row>
    <row r="93" spans="1:8" s="8" customFormat="1" x14ac:dyDescent="0.25">
      <c r="A93" s="90" t="s">
        <v>172</v>
      </c>
      <c r="B93" s="84" t="s">
        <v>132</v>
      </c>
      <c r="C93" s="85">
        <v>659.61</v>
      </c>
      <c r="D93" s="84" t="s">
        <v>3</v>
      </c>
      <c r="E93" s="85">
        <v>39497.4</v>
      </c>
      <c r="F93" s="74"/>
      <c r="G93" s="7"/>
      <c r="H93" s="7"/>
    </row>
    <row r="94" spans="1:8" s="8" customFormat="1" x14ac:dyDescent="0.25">
      <c r="A94" s="90" t="s">
        <v>173</v>
      </c>
      <c r="B94" s="84" t="s">
        <v>141</v>
      </c>
      <c r="C94" s="85">
        <v>988.02</v>
      </c>
      <c r="D94" s="84" t="s">
        <v>3</v>
      </c>
      <c r="E94" s="85">
        <v>0.14000000000000001</v>
      </c>
      <c r="F94" s="74"/>
      <c r="G94" s="7"/>
      <c r="H94" s="7"/>
    </row>
    <row r="95" spans="1:8" s="8" customFormat="1" x14ac:dyDescent="0.25">
      <c r="A95" s="90" t="s">
        <v>174</v>
      </c>
      <c r="B95" s="84" t="s">
        <v>156</v>
      </c>
      <c r="C95" s="85">
        <v>138568.74</v>
      </c>
      <c r="D95" s="84" t="s">
        <v>3</v>
      </c>
      <c r="E95" s="85">
        <v>39497.4</v>
      </c>
      <c r="F95" s="74"/>
      <c r="G95" s="7"/>
      <c r="H95" s="7"/>
    </row>
    <row r="96" spans="1:8" s="8" customFormat="1" x14ac:dyDescent="0.25">
      <c r="A96" s="90" t="s">
        <v>175</v>
      </c>
      <c r="B96" s="84" t="s">
        <v>157</v>
      </c>
      <c r="C96" s="85">
        <v>150417.96</v>
      </c>
      <c r="D96" s="84" t="s">
        <v>3</v>
      </c>
      <c r="E96" s="85">
        <v>39497.4</v>
      </c>
      <c r="F96" s="74"/>
      <c r="G96" s="7"/>
      <c r="H96" s="7"/>
    </row>
    <row r="97" spans="1:8" s="8" customFormat="1" x14ac:dyDescent="0.25">
      <c r="A97" s="90" t="s">
        <v>176</v>
      </c>
      <c r="B97" s="84" t="s">
        <v>142</v>
      </c>
      <c r="C97" s="85">
        <v>7310.12</v>
      </c>
      <c r="D97" s="84" t="s">
        <v>3</v>
      </c>
      <c r="E97" s="85">
        <v>1.17</v>
      </c>
      <c r="F97" s="74"/>
      <c r="G97" s="7"/>
      <c r="H97" s="7"/>
    </row>
    <row r="98" spans="1:8" s="15" customFormat="1" outlineLevel="2" x14ac:dyDescent="0.25">
      <c r="A98" s="57" t="s">
        <v>104</v>
      </c>
      <c r="B98" s="17" t="s">
        <v>48</v>
      </c>
      <c r="C98" s="41">
        <f>SUM(C99:C101)</f>
        <v>44206.55</v>
      </c>
      <c r="D98" s="30"/>
      <c r="E98" s="18"/>
      <c r="F98" s="76"/>
    </row>
    <row r="99" spans="1:8" s="15" customFormat="1" ht="21" customHeight="1" outlineLevel="2" x14ac:dyDescent="0.25">
      <c r="A99" s="52" t="s">
        <v>34</v>
      </c>
      <c r="B99" s="77" t="s">
        <v>57</v>
      </c>
      <c r="C99" s="95">
        <f>E99*7.48</f>
        <v>8923.6400000000012</v>
      </c>
      <c r="D99" s="72" t="s">
        <v>54</v>
      </c>
      <c r="E99" s="73">
        <v>1193</v>
      </c>
      <c r="F99" s="76"/>
    </row>
    <row r="100" spans="1:8" s="15" customFormat="1" ht="21" customHeight="1" outlineLevel="2" x14ac:dyDescent="0.25">
      <c r="A100" s="52" t="s">
        <v>35</v>
      </c>
      <c r="B100" s="77" t="s">
        <v>58</v>
      </c>
      <c r="C100" s="94">
        <v>35282.910000000003</v>
      </c>
      <c r="D100" s="79" t="s">
        <v>2</v>
      </c>
      <c r="E100" s="80"/>
      <c r="F100" s="76"/>
    </row>
    <row r="101" spans="1:8" s="15" customFormat="1" ht="21" customHeight="1" outlineLevel="2" x14ac:dyDescent="0.25">
      <c r="A101" s="52" t="s">
        <v>66</v>
      </c>
      <c r="B101" s="77"/>
      <c r="C101" s="78"/>
      <c r="D101" s="79"/>
      <c r="E101" s="80"/>
      <c r="F101" s="76"/>
    </row>
    <row r="102" spans="1:8" s="15" customFormat="1" outlineLevel="2" x14ac:dyDescent="0.25">
      <c r="A102" s="59" t="s">
        <v>108</v>
      </c>
      <c r="B102" s="60" t="s">
        <v>11</v>
      </c>
      <c r="C102" s="97">
        <f>C25+C28+C31+C32+C41+C73+C74+C75+C76+C80+C83+C86+C88+C98</f>
        <v>2412432.04</v>
      </c>
      <c r="D102" s="61"/>
      <c r="E102" s="61"/>
      <c r="F102" s="76"/>
    </row>
    <row r="103" spans="1:8" s="55" customFormat="1" outlineLevel="2" x14ac:dyDescent="0.25">
      <c r="A103" s="57" t="s">
        <v>109</v>
      </c>
      <c r="B103" s="53" t="s">
        <v>12</v>
      </c>
      <c r="C103" s="98">
        <f>C102*1.2</f>
        <v>2894918.4479999999</v>
      </c>
      <c r="D103" s="54" t="s">
        <v>2</v>
      </c>
      <c r="E103" s="54"/>
      <c r="F103" s="76"/>
    </row>
    <row r="104" spans="1:8" s="15" customFormat="1" outlineLevel="2" x14ac:dyDescent="0.25">
      <c r="A104" s="49"/>
      <c r="B104" s="19"/>
      <c r="C104" s="42"/>
      <c r="D104" s="20"/>
      <c r="E104" s="20"/>
      <c r="F104" s="76"/>
    </row>
    <row r="105" spans="1:8" x14ac:dyDescent="0.25">
      <c r="B105" s="1"/>
      <c r="C105" s="43"/>
      <c r="D105" s="31"/>
      <c r="E105" s="31"/>
    </row>
    <row r="106" spans="1:8" x14ac:dyDescent="0.25">
      <c r="B106" s="1"/>
      <c r="C106" s="43"/>
      <c r="D106" s="31"/>
      <c r="E106" s="31"/>
    </row>
    <row r="107" spans="1:8" s="15" customFormat="1" outlineLevel="2" x14ac:dyDescent="0.25">
      <c r="A107" s="49"/>
      <c r="F107" s="76"/>
    </row>
    <row r="108" spans="1:8" x14ac:dyDescent="0.25">
      <c r="B108" s="1"/>
      <c r="C108" s="1"/>
      <c r="D108" s="1"/>
      <c r="E108" s="1"/>
    </row>
    <row r="109" spans="1:8" ht="16.5" customHeight="1" x14ac:dyDescent="0.25">
      <c r="B109" s="1"/>
      <c r="C109" s="1"/>
      <c r="D109" s="1"/>
      <c r="E109" s="1"/>
    </row>
    <row r="110" spans="1:8" s="58" customFormat="1" x14ac:dyDescent="0.25">
      <c r="A110" s="46"/>
      <c r="B110" s="21"/>
      <c r="C110" s="44"/>
      <c r="D110" s="22"/>
      <c r="E110" s="22"/>
      <c r="G110" s="1"/>
      <c r="H110" s="1"/>
    </row>
    <row r="111" spans="1:8" s="58" customFormat="1" x14ac:dyDescent="0.25">
      <c r="A111" s="46"/>
      <c r="B111" s="21"/>
      <c r="C111" s="44"/>
      <c r="D111" s="32"/>
      <c r="E111" s="22"/>
      <c r="G111" s="1"/>
      <c r="H111" s="1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2025-03-28T04:10:41Z</dcterms:modified>
</cp:coreProperties>
</file>