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6" r:id="rId1"/>
    <sheet name="Лист2" sheetId="2" r:id="rId2"/>
    <sheet name="Лист3" sheetId="3" r:id="rId3"/>
  </sheets>
  <definedNames>
    <definedName name="_xlnm.Print_Area" localSheetId="0">'2024'!$A$1:$E$79</definedName>
  </definedNames>
  <calcPr calcId="144525" calcMode="manual"/>
</workbook>
</file>

<file path=xl/calcChain.xml><?xml version="1.0" encoding="utf-8"?>
<calcChain xmlns="http://schemas.openxmlformats.org/spreadsheetml/2006/main">
  <c r="C76" i="16" l="1"/>
  <c r="D17" i="16" l="1"/>
  <c r="C66" i="16" l="1"/>
  <c r="C57" i="16"/>
  <c r="C41" i="16"/>
  <c r="C25" i="16"/>
  <c r="C75" i="16"/>
  <c r="D14" i="16"/>
  <c r="D10" i="16"/>
  <c r="C28" i="16" l="1"/>
  <c r="D18" i="16"/>
  <c r="C32" i="16" l="1"/>
  <c r="C60" i="16" l="1"/>
  <c r="C63" i="16" l="1"/>
  <c r="C69" i="16" l="1"/>
  <c r="C78" i="16" s="1"/>
  <c r="C79" i="16" s="1"/>
  <c r="D19" i="16" s="1"/>
  <c r="D21" i="16" l="1"/>
  <c r="D20" i="16"/>
</calcChain>
</file>

<file path=xl/sharedStrings.xml><?xml version="1.0" encoding="utf-8"?>
<sst xmlns="http://schemas.openxmlformats.org/spreadsheetml/2006/main" count="160" uniqueCount="126">
  <si>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</si>
  <si>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</si>
  <si>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</si>
  <si>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</si>
  <si>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</si>
  <si>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</si>
  <si>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</si>
  <si>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</si>
  <si>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</si>
  <si>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</si>
  <si>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</si>
  <si>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</si>
  <si>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</si>
  <si>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</si>
  <si>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</si>
  <si>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</si>
  <si>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</si>
  <si>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</si>
  <si>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</si>
  <si>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</si>
  <si>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</si>
  <si>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</si>
  <si>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</si>
  <si>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</si>
  <si>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</si>
  <si>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</si>
  <si>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</si>
  <si>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</si>
  <si>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</si>
  <si>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</si>
  <si>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</si>
  <si>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10.1</t>
  </si>
  <si>
    <t>11.1</t>
  </si>
  <si>
    <t>12.1</t>
  </si>
  <si>
    <t>13.1</t>
  </si>
  <si>
    <t>15.1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</si>
  <si>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</si>
  <si>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</si>
  <si>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</si>
  <si>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</si>
  <si>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</si>
  <si>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</si>
  <si>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</si>
  <si>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</si>
  <si>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</si>
  <si>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</si>
  <si>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</si>
  <si>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</si>
  <si>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</si>
  <si>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17</t>
  </si>
  <si>
    <t>13.2</t>
  </si>
  <si>
    <t>10.2</t>
  </si>
  <si>
    <t>г. Чита ул. Гагарина, д. 13</t>
  </si>
  <si>
    <t>шт.</t>
  </si>
  <si>
    <t>м</t>
  </si>
  <si>
    <t>Расходы по снятию показаний с ИПУ по электроэнергии</t>
  </si>
  <si>
    <t>кол-во показаний</t>
  </si>
  <si>
    <t>Старшие по дому</t>
  </si>
  <si>
    <t>дом</t>
  </si>
  <si>
    <t>15.2</t>
  </si>
  <si>
    <t>м3</t>
  </si>
  <si>
    <t>11.2</t>
  </si>
  <si>
    <t>12.2</t>
  </si>
  <si>
    <t>4.5</t>
  </si>
  <si>
    <t>4.6</t>
  </si>
  <si>
    <t>4.7</t>
  </si>
  <si>
    <t>4.8</t>
  </si>
  <si>
    <t>подъезд</t>
  </si>
  <si>
    <t>Площадь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</si>
  <si>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</si>
  <si>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</si>
  <si>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</si>
  <si>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</si>
  <si>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</si>
  <si>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</si>
  <si>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</si>
  <si>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</si>
  <si>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</si>
  <si>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</si>
  <si>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</si>
  <si>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</si>
  <si>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</si>
  <si>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</si>
  <si>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9.1</t>
  </si>
  <si>
    <t>9.2</t>
  </si>
  <si>
    <t>1.2</t>
  </si>
  <si>
    <t>13.3</t>
  </si>
  <si>
    <t>13.4</t>
  </si>
  <si>
    <t>Дебиторская задолженность  за 2024 г.</t>
  </si>
  <si>
    <t xml:space="preserve">Остатки денежных средств  за 2024 г. </t>
  </si>
  <si>
    <t>Восстановление крепления мелких элементов электроарматуры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</si>
  <si>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</si>
  <si>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</si>
  <si>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</si>
  <si>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Завоз песка в песочницы с предварительной очисткой старого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</si>
  <si>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</si>
  <si>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</si>
  <si>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</si>
  <si>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</si>
  <si>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</si>
  <si>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</si>
  <si>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</si>
  <si>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</si>
  <si>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подвала от бытового мусора (частичная)  Гагарина 13</t>
  </si>
  <si>
    <t>Протяжка кровельных саморезов на покрытии проф листа</t>
  </si>
  <si>
    <t>100 шт</t>
  </si>
  <si>
    <t>Прочистка вентканалов</t>
  </si>
  <si>
    <t>Ремонт ВВП Гагарина 13</t>
  </si>
  <si>
    <t>Ремонт подъезда Гагарина д 13 п 1</t>
  </si>
  <si>
    <t>Снятие с последующ установк(после ремонтн раб) почтовых ящиков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</si>
  <si>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</si>
  <si>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</si>
  <si>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</si>
  <si>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</si>
  <si>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</si>
  <si>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</si>
  <si>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</si>
  <si>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</si>
  <si>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</si>
  <si>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</si>
  <si>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светильника с датчиком движения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</si>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</sst>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5">
    <xf numFmtId="0" fontId="0" fillId="0" borderId="0"/>
    <xf numFmtId="0" fontId="35" fillId="2" borderId="1" applyNumberFormat="0" applyAlignment="0" applyProtection="0"/>
    <xf numFmtId="0" fontId="34" fillId="0" borderId="0"/>
    <xf numFmtId="164" fontId="34" fillId="0" borderId="0" applyFont="0" applyFill="0" applyBorder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26">
    <xf numFmtId="0" fontId="0" fillId="0" borderId="0" xfId="0"/>
    <xf numFmtId="0" fontId="36" fillId="0" borderId="0" xfId="4" applyFont="1" applyFill="1" applyAlignment="1">
      <alignment horizontal="center" wrapText="1"/>
    </xf>
    <xf numFmtId="0" fontId="37" fillId="4" borderId="2" xfId="4" applyFont="1" applyFill="1" applyBorder="1" applyAlignment="1">
      <alignment horizontal="left" vertical="top" wrapText="1"/>
    </xf>
    <xf numFmtId="164" fontId="36" fillId="4" borderId="2" xfId="5" applyFont="1" applyFill="1" applyBorder="1" applyAlignment="1">
      <alignment horizontal="right" vertical="center" wrapText="1"/>
    </xf>
    <xf numFmtId="2" fontId="36" fillId="0" borderId="0" xfId="4" applyNumberFormat="1" applyFont="1" applyFill="1" applyAlignment="1">
      <alignment horizontal="center" wrapText="1"/>
    </xf>
    <xf numFmtId="49" fontId="36" fillId="0" borderId="2" xfId="4" applyNumberFormat="1" applyFont="1" applyFill="1" applyBorder="1" applyAlignment="1">
      <alignment horizontal="left" vertical="top" wrapText="1"/>
    </xf>
    <xf numFmtId="165" fontId="36" fillId="0" borderId="2" xfId="4" applyNumberFormat="1" applyFont="1" applyFill="1" applyBorder="1" applyAlignment="1">
      <alignment horizontal="right"/>
    </xf>
    <xf numFmtId="0" fontId="36" fillId="0" borderId="0" xfId="4" applyFont="1"/>
    <xf numFmtId="0" fontId="33" fillId="0" borderId="0" xfId="4"/>
    <xf numFmtId="0" fontId="36" fillId="3" borderId="0" xfId="4" applyFont="1" applyFill="1" applyAlignment="1">
      <alignment horizontal="center" wrapText="1"/>
    </xf>
    <xf numFmtId="164" fontId="36" fillId="4" borderId="2" xfId="5" applyFont="1" applyFill="1" applyBorder="1" applyAlignment="1">
      <alignment horizontal="right"/>
    </xf>
    <xf numFmtId="0" fontId="36" fillId="0" borderId="2" xfId="4" applyFont="1" applyFill="1" applyBorder="1" applyAlignment="1">
      <alignment horizontal="left" vertical="top" wrapText="1"/>
    </xf>
    <xf numFmtId="4" fontId="36" fillId="0" borderId="2" xfId="5" applyNumberFormat="1" applyFont="1" applyFill="1" applyBorder="1" applyAlignment="1">
      <alignment horizontal="right"/>
    </xf>
    <xf numFmtId="164" fontId="36" fillId="0" borderId="2" xfId="5" applyFont="1" applyFill="1" applyBorder="1" applyAlignment="1">
      <alignment horizontal="right"/>
    </xf>
    <xf numFmtId="164" fontId="36" fillId="4" borderId="2" xfId="5" applyFont="1" applyFill="1" applyBorder="1" applyAlignment="1">
      <alignment horizontal="right" vertical="center"/>
    </xf>
    <xf numFmtId="0" fontId="36" fillId="0" borderId="0" xfId="4" applyFont="1" applyFill="1"/>
    <xf numFmtId="0" fontId="37" fillId="4" borderId="6" xfId="4" applyFont="1" applyFill="1" applyBorder="1" applyAlignment="1">
      <alignment horizontal="left" vertical="top" wrapText="1"/>
    </xf>
    <xf numFmtId="0" fontId="40" fillId="4" borderId="2" xfId="4" applyFont="1" applyFill="1" applyBorder="1" applyAlignment="1">
      <alignment horizontal="left" vertical="top" wrapText="1"/>
    </xf>
    <xf numFmtId="164" fontId="39" fillId="4" borderId="2" xfId="5" applyFont="1" applyFill="1" applyBorder="1" applyAlignment="1">
      <alignment horizontal="right" vertical="center"/>
    </xf>
    <xf numFmtId="0" fontId="36" fillId="0" borderId="0" xfId="4" applyFont="1" applyFill="1" applyBorder="1" applyAlignment="1">
      <alignment horizontal="left" vertical="top" wrapText="1"/>
    </xf>
    <xf numFmtId="164" fontId="36" fillId="0" borderId="0" xfId="5" applyFont="1" applyFill="1" applyBorder="1" applyAlignment="1">
      <alignment horizontal="right"/>
    </xf>
    <xf numFmtId="0" fontId="37" fillId="0" borderId="0" xfId="4" applyFont="1" applyFill="1" applyBorder="1" applyAlignment="1">
      <alignment horizontal="left" vertical="top" wrapText="1"/>
    </xf>
    <xf numFmtId="164" fontId="36" fillId="0" borderId="0" xfId="5" applyFont="1" applyFill="1" applyBorder="1" applyAlignment="1">
      <alignment horizontal="right" vertical="center" wrapText="1"/>
    </xf>
    <xf numFmtId="0" fontId="36" fillId="0" borderId="0" xfId="4" applyFont="1" applyFill="1" applyAlignment="1">
      <alignment horizontal="left" vertical="top" wrapText="1"/>
    </xf>
    <xf numFmtId="164" fontId="36" fillId="0" borderId="0" xfId="5" applyFont="1" applyFill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38" fillId="0" borderId="3" xfId="1" applyFont="1" applyFill="1" applyBorder="1" applyAlignment="1">
      <alignment horizontal="left" vertical="center" wrapText="1"/>
    </xf>
    <xf numFmtId="0" fontId="37" fillId="0" borderId="0" xfId="4" applyFont="1" applyAlignment="1">
      <alignment horizontal="right" vertical="center"/>
    </xf>
    <xf numFmtId="164" fontId="41" fillId="0" borderId="2" xfId="5" applyFont="1" applyFill="1" applyBorder="1" applyAlignment="1">
      <alignment horizontal="right" vertical="center" wrapText="1"/>
    </xf>
    <xf numFmtId="49" fontId="36" fillId="0" borderId="2" xfId="4" applyNumberFormat="1" applyFont="1" applyFill="1" applyBorder="1" applyAlignment="1">
      <alignment horizontal="right"/>
    </xf>
    <xf numFmtId="164" fontId="39" fillId="4" borderId="2" xfId="5" applyFont="1" applyFill="1" applyBorder="1" applyAlignment="1">
      <alignment horizontal="right" vertical="center" wrapText="1"/>
    </xf>
    <xf numFmtId="0" fontId="36" fillId="0" borderId="0" xfId="4" applyFont="1" applyFill="1" applyAlignment="1">
      <alignment horizontal="right" wrapText="1"/>
    </xf>
    <xf numFmtId="164" fontId="37" fillId="0" borderId="0" xfId="5" applyFont="1" applyFill="1" applyBorder="1" applyAlignment="1">
      <alignment horizontal="right" vertical="center" wrapText="1"/>
    </xf>
    <xf numFmtId="0" fontId="42" fillId="0" borderId="5" xfId="1" applyFont="1" applyFill="1" applyBorder="1" applyAlignment="1">
      <alignment horizontal="right" vertical="center" wrapText="1"/>
    </xf>
    <xf numFmtId="0" fontId="38" fillId="0" borderId="5" xfId="1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4" fontId="41" fillId="0" borderId="2" xfId="5" applyNumberFormat="1" applyFont="1" applyFill="1" applyBorder="1" applyAlignment="1">
      <alignment horizontal="right" vertical="center" wrapText="1"/>
    </xf>
    <xf numFmtId="4" fontId="37" fillId="4" borderId="2" xfId="5" applyNumberFormat="1" applyFont="1" applyFill="1" applyBorder="1" applyAlignment="1">
      <alignment horizontal="right" vertical="center" wrapText="1"/>
    </xf>
    <xf numFmtId="4" fontId="36" fillId="0" borderId="2" xfId="4" applyNumberFormat="1" applyFont="1" applyFill="1" applyBorder="1" applyAlignment="1">
      <alignment horizontal="right"/>
    </xf>
    <xf numFmtId="4" fontId="37" fillId="4" borderId="2" xfId="5" applyNumberFormat="1" applyFont="1" applyFill="1" applyBorder="1" applyAlignment="1">
      <alignment horizontal="right"/>
    </xf>
    <xf numFmtId="4" fontId="37" fillId="4" borderId="2" xfId="5" applyNumberFormat="1" applyFont="1" applyFill="1" applyBorder="1" applyAlignment="1">
      <alignment horizontal="right" vertical="center"/>
    </xf>
    <xf numFmtId="4" fontId="40" fillId="4" borderId="2" xfId="5" applyNumberFormat="1" applyFont="1" applyFill="1" applyBorder="1" applyAlignment="1">
      <alignment horizontal="right" vertical="center"/>
    </xf>
    <xf numFmtId="4" fontId="36" fillId="0" borderId="0" xfId="5" applyNumberFormat="1" applyFont="1" applyFill="1" applyBorder="1" applyAlignment="1">
      <alignment horizontal="right"/>
    </xf>
    <xf numFmtId="4" fontId="36" fillId="0" borderId="0" xfId="4" applyNumberFormat="1" applyFont="1" applyFill="1" applyAlignment="1">
      <alignment horizontal="right" wrapText="1"/>
    </xf>
    <xf numFmtId="4" fontId="37" fillId="0" borderId="0" xfId="5" applyNumberFormat="1" applyFont="1" applyFill="1" applyBorder="1" applyAlignment="1">
      <alignment horizontal="right" vertical="center" wrapText="1"/>
    </xf>
    <xf numFmtId="4" fontId="36" fillId="0" borderId="0" xfId="5" applyNumberFormat="1" applyFont="1" applyFill="1" applyAlignment="1">
      <alignment horizontal="right" vertical="center" wrapText="1"/>
    </xf>
    <xf numFmtId="0" fontId="36" fillId="0" borderId="0" xfId="4" applyFont="1" applyFill="1" applyAlignment="1">
      <alignment horizontal="center" vertical="center" wrapText="1"/>
    </xf>
    <xf numFmtId="0" fontId="43" fillId="0" borderId="2" xfId="4" applyFont="1" applyFill="1" applyBorder="1" applyAlignment="1">
      <alignment horizontal="center" vertical="center" wrapText="1"/>
    </xf>
    <xf numFmtId="0" fontId="36" fillId="0" borderId="2" xfId="4" applyFont="1" applyFill="1" applyBorder="1" applyAlignment="1">
      <alignment horizontal="center" vertical="center" wrapText="1"/>
    </xf>
    <xf numFmtId="0" fontId="36" fillId="0" borderId="0" xfId="4" applyFont="1" applyFill="1" applyAlignment="1">
      <alignment horizontal="center" vertical="center"/>
    </xf>
    <xf numFmtId="0" fontId="37" fillId="4" borderId="2" xfId="4" applyFont="1" applyFill="1" applyBorder="1" applyAlignment="1">
      <alignment horizontal="center" vertical="center" wrapText="1"/>
    </xf>
    <xf numFmtId="0" fontId="37" fillId="4" borderId="2" xfId="4" applyFont="1" applyFill="1" applyBorder="1" applyAlignment="1">
      <alignment horizontal="center" vertical="center"/>
    </xf>
    <xf numFmtId="49" fontId="36" fillId="0" borderId="2" xfId="4" applyNumberFormat="1" applyFont="1" applyFill="1" applyBorder="1" applyAlignment="1">
      <alignment horizontal="center" vertical="center"/>
    </xf>
    <xf numFmtId="49" fontId="37" fillId="4" borderId="2" xfId="4" applyNumberFormat="1" applyFont="1" applyFill="1" applyBorder="1" applyAlignment="1">
      <alignment horizontal="left" vertical="top" wrapText="1"/>
    </xf>
    <xf numFmtId="49" fontId="36" fillId="4" borderId="2" xfId="5" applyNumberFormat="1" applyFont="1" applyFill="1" applyBorder="1" applyAlignment="1">
      <alignment horizontal="right" vertical="center"/>
    </xf>
    <xf numFmtId="49" fontId="36" fillId="0" borderId="0" xfId="4" applyNumberFormat="1" applyFont="1" applyFill="1"/>
    <xf numFmtId="49" fontId="36" fillId="0" borderId="2" xfId="4" applyNumberFormat="1" applyFont="1" applyBorder="1" applyAlignment="1">
      <alignment horizontal="center" vertical="center"/>
    </xf>
    <xf numFmtId="49" fontId="37" fillId="4" borderId="2" xfId="4" applyNumberFormat="1" applyFont="1" applyFill="1" applyBorder="1" applyAlignment="1">
      <alignment horizontal="center" vertical="center"/>
    </xf>
    <xf numFmtId="4" fontId="36" fillId="0" borderId="0" xfId="4" applyNumberFormat="1" applyFont="1" applyFill="1" applyAlignment="1">
      <alignment horizontal="center" wrapText="1"/>
    </xf>
    <xf numFmtId="0" fontId="39" fillId="0" borderId="2" xfId="4" applyFont="1" applyFill="1" applyBorder="1" applyAlignment="1">
      <alignment vertical="top" wrapText="1"/>
    </xf>
    <xf numFmtId="49" fontId="36" fillId="0" borderId="7" xfId="4" applyNumberFormat="1" applyFont="1" applyFill="1" applyBorder="1" applyAlignment="1">
      <alignment horizontal="center" vertical="center"/>
    </xf>
    <xf numFmtId="0" fontId="37" fillId="0" borderId="7" xfId="4" applyFont="1" applyFill="1" applyBorder="1" applyAlignment="1">
      <alignment horizontal="left" vertical="top" wrapText="1"/>
    </xf>
    <xf numFmtId="164" fontId="36" fillId="0" borderId="7" xfId="5" applyFont="1" applyFill="1" applyBorder="1" applyAlignment="1">
      <alignment horizontal="right" vertical="center"/>
    </xf>
    <xf numFmtId="0" fontId="36" fillId="0" borderId="7" xfId="4" applyFont="1" applyFill="1" applyBorder="1" applyAlignment="1">
      <alignment horizontal="left" vertical="top" wrapText="1"/>
    </xf>
    <xf numFmtId="4" fontId="36" fillId="0" borderId="7" xfId="5" applyNumberFormat="1" applyFont="1" applyFill="1" applyBorder="1" applyAlignment="1">
      <alignment horizontal="right" vertical="center"/>
    </xf>
    <xf numFmtId="164" fontId="36" fillId="4" borderId="2" xfId="5" applyFont="1" applyFill="1" applyBorder="1" applyAlignment="1">
      <alignment vertical="center"/>
    </xf>
    <xf numFmtId="0" fontId="37" fillId="4" borderId="8" xfId="4" applyFont="1" applyFill="1" applyBorder="1" applyAlignment="1">
      <alignment horizontal="center" vertical="center"/>
    </xf>
    <xf numFmtId="0" fontId="37" fillId="4" borderId="3" xfId="4" applyFont="1" applyFill="1" applyBorder="1" applyAlignment="1">
      <alignment horizontal="center" vertical="center"/>
    </xf>
    <xf numFmtId="49" fontId="36" fillId="0" borderId="3" xfId="4" applyNumberFormat="1" applyFont="1" applyBorder="1" applyAlignment="1">
      <alignment horizontal="center" vertical="center"/>
    </xf>
    <xf numFmtId="4" fontId="42" fillId="0" borderId="0" xfId="1" applyNumberFormat="1" applyFont="1" applyFill="1" applyBorder="1" applyAlignment="1">
      <alignment vertical="center" wrapText="1"/>
    </xf>
    <xf numFmtId="0" fontId="37" fillId="4" borderId="7" xfId="4" applyFont="1" applyFill="1" applyBorder="1" applyAlignment="1">
      <alignment horizontal="left" vertical="top" wrapText="1"/>
    </xf>
    <xf numFmtId="4" fontId="37" fillId="4" borderId="7" xfId="5" applyNumberFormat="1" applyFont="1" applyFill="1" applyBorder="1" applyAlignment="1">
      <alignment horizontal="right" vertical="center"/>
    </xf>
    <xf numFmtId="164" fontId="36" fillId="4" borderId="7" xfId="5" applyFont="1" applyFill="1" applyBorder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164" fontId="39" fillId="0" borderId="2" xfId="5" applyFont="1" applyFill="1" applyBorder="1" applyAlignment="1">
      <alignment horizontal="right" vertical="center"/>
    </xf>
    <xf numFmtId="4" fontId="36" fillId="0" borderId="0" xfId="4" applyNumberFormat="1" applyFont="1"/>
    <xf numFmtId="4" fontId="36" fillId="3" borderId="0" xfId="4" applyNumberFormat="1" applyFont="1" applyFill="1" applyAlignment="1">
      <alignment horizontal="center" wrapText="1"/>
    </xf>
    <xf numFmtId="4" fontId="36" fillId="0" borderId="0" xfId="4" applyNumberFormat="1" applyFont="1" applyFill="1"/>
    <xf numFmtId="0" fontId="39" fillId="0" borderId="7" xfId="4" applyFont="1" applyFill="1" applyBorder="1" applyAlignment="1">
      <alignment vertical="top" wrapText="1"/>
    </xf>
    <xf numFmtId="164" fontId="39" fillId="0" borderId="7" xfId="5" applyFont="1" applyFill="1" applyBorder="1" applyAlignment="1">
      <alignment horizontal="right" vertical="center" wrapText="1"/>
    </xf>
    <xf numFmtId="164" fontId="39" fillId="0" borderId="7" xfId="5" applyFont="1" applyFill="1" applyBorder="1" applyAlignment="1">
      <alignment horizontal="right" vertical="center"/>
    </xf>
    <xf numFmtId="164" fontId="36" fillId="0" borderId="0" xfId="5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41" fillId="0" borderId="2" xfId="1" applyFont="1" applyFill="1" applyBorder="1" applyAlignment="1">
      <alignment horizontal="center" vertical="center" wrapText="1"/>
    </xf>
    <xf numFmtId="0" fontId="36" fillId="0" borderId="0" xfId="4" applyFont="1" applyFill="1" applyAlignment="1">
      <alignment horizontal="right" vertical="top" wrapText="1"/>
    </xf>
    <xf numFmtId="164" fontId="36" fillId="0" borderId="0" xfId="5" applyFont="1" applyFill="1" applyAlignment="1">
      <alignment horizontal="left" vertical="center" wrapText="1"/>
    </xf>
    <xf numFmtId="0" fontId="37" fillId="4" borderId="2" xfId="67" applyFont="1" applyFill="1" applyBorder="1" applyAlignment="1">
      <alignment horizontal="left" vertical="top" wrapText="1"/>
    </xf>
    <xf numFmtId="49" fontId="36" fillId="0" borderId="2" xfId="69" applyNumberFormat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vertical="center"/>
    </xf>
    <xf numFmtId="0" fontId="37" fillId="5" borderId="2" xfId="4" applyFont="1" applyFill="1" applyBorder="1" applyAlignment="1">
      <alignment horizontal="center" vertical="center" wrapText="1"/>
    </xf>
    <xf numFmtId="0" fontId="41" fillId="5" borderId="3" xfId="1" applyFont="1" applyFill="1" applyBorder="1" applyAlignment="1">
      <alignment horizontal="left" vertical="center" wrapText="1"/>
    </xf>
    <xf numFmtId="0" fontId="41" fillId="5" borderId="5" xfId="1" applyFont="1" applyFill="1" applyBorder="1" applyAlignment="1">
      <alignment horizontal="right" vertical="center" wrapText="1"/>
    </xf>
    <xf numFmtId="4" fontId="39" fillId="5" borderId="7" xfId="5" applyNumberFormat="1" applyFont="1" applyFill="1" applyBorder="1" applyAlignment="1">
      <alignment horizontal="right" vertical="center"/>
    </xf>
    <xf numFmtId="4" fontId="39" fillId="5" borderId="2" xfId="5" applyNumberFormat="1" applyFont="1" applyFill="1" applyBorder="1" applyAlignment="1">
      <alignment horizontal="right" vertical="center"/>
    </xf>
    <xf numFmtId="49" fontId="34" fillId="0" borderId="2" xfId="2" applyNumberFormat="1" applyFill="1" applyBorder="1"/>
    <xf numFmtId="165" fontId="34" fillId="0" borderId="2" xfId="2" applyNumberFormat="1" applyFill="1" applyBorder="1"/>
    <xf numFmtId="49" fontId="34" fillId="0" borderId="2" xfId="2" applyNumberFormat="1" applyFill="1" applyBorder="1" applyAlignment="1">
      <alignment wrapText="1"/>
    </xf>
    <xf numFmtId="4" fontId="37" fillId="5" borderId="7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4" fontId="36" fillId="5" borderId="0" xfId="5" applyNumberFormat="1" applyFont="1" applyFill="1" applyAlignment="1">
      <alignment horizontal="center" vertical="center" wrapText="1"/>
    </xf>
    <xf numFmtId="0" fontId="40" fillId="0" borderId="0" xfId="4" applyFont="1" applyFill="1" applyBorder="1" applyAlignment="1">
      <alignment horizontal="center" vertical="center" wrapText="1"/>
    </xf>
    <xf numFmtId="164" fontId="36" fillId="5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center" vertical="center" wrapText="1"/>
    </xf>
    <xf numFmtId="0" fontId="41" fillId="0" borderId="4" xfId="1" applyFont="1" applyFill="1" applyBorder="1" applyAlignment="1">
      <alignment horizontal="center" vertical="center" wrapText="1"/>
    </xf>
    <xf numFmtId="0" fontId="41" fillId="0" borderId="5" xfId="1" applyFont="1" applyFill="1" applyBorder="1" applyAlignment="1">
      <alignment horizontal="center" vertical="center" wrapText="1"/>
    </xf>
    <xf numFmtId="0" fontId="41" fillId="5" borderId="3" xfId="1" applyFont="1" applyFill="1" applyBorder="1" applyAlignment="1">
      <alignment horizontal="left" vertical="center" wrapText="1"/>
    </xf>
    <xf numFmtId="0" fontId="41" fillId="5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2" fillId="0" borderId="2" xfId="1" applyNumberFormat="1" applyFont="1" applyFill="1" applyBorder="1" applyAlignment="1">
      <alignment horizontal="right" vertical="center" wrapText="1"/>
    </xf>
    <xf numFmtId="4" fontId="38" fillId="5" borderId="3" xfId="1" applyNumberFormat="1" applyFont="1" applyFill="1" applyBorder="1" applyAlignment="1">
      <alignment horizontal="right" vertical="center" wrapText="1"/>
    </xf>
    <xf numFmtId="4" fontId="38" fillId="5" borderId="5" xfId="1" applyNumberFormat="1" applyFont="1" applyFill="1" applyBorder="1" applyAlignment="1">
      <alignment horizontal="right" vertical="center" wrapText="1"/>
    </xf>
    <xf numFmtId="0" fontId="42" fillId="0" borderId="2" xfId="1" applyFont="1" applyFill="1" applyBorder="1" applyAlignment="1">
      <alignment horizontal="left" vertical="center" wrapText="1"/>
    </xf>
    <xf numFmtId="4" fontId="42" fillId="0" borderId="3" xfId="1" applyNumberFormat="1" applyFont="1" applyFill="1" applyBorder="1" applyAlignment="1">
      <alignment horizontal="right" vertical="center" wrapText="1"/>
    </xf>
    <xf numFmtId="4" fontId="42" fillId="0" borderId="5" xfId="1" applyNumberFormat="1" applyFont="1" applyFill="1" applyBorder="1" applyAlignment="1">
      <alignment horizontal="right" vertical="center" wrapText="1"/>
    </xf>
    <xf numFmtId="4" fontId="38" fillId="0" borderId="3" xfId="1" applyNumberFormat="1" applyFont="1" applyFill="1" applyBorder="1" applyAlignment="1">
      <alignment horizontal="right" vertical="center" wrapText="1"/>
    </xf>
    <xf numFmtId="4" fontId="38" fillId="0" borderId="5" xfId="1" applyNumberFormat="1" applyFont="1" applyFill="1" applyBorder="1" applyAlignment="1">
      <alignment horizontal="righ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7" fillId="0" borderId="3" xfId="4" applyFont="1" applyFill="1" applyBorder="1" applyAlignment="1">
      <alignment horizontal="center" vertical="center" wrapText="1"/>
    </xf>
    <xf numFmtId="0" fontId="37" fillId="0" borderId="4" xfId="4" applyFont="1" applyFill="1" applyBorder="1" applyAlignment="1">
      <alignment horizontal="center" vertical="center" wrapText="1"/>
    </xf>
    <xf numFmtId="0" fontId="37" fillId="0" borderId="5" xfId="4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42" fillId="0" borderId="5" xfId="1" applyFont="1" applyFill="1" applyBorder="1" applyAlignment="1">
      <alignment horizontal="left" vertical="center" wrapText="1"/>
    </xf>
    <xf numFmtId="4" fontId="42" fillId="5" borderId="3" xfId="1" applyNumberFormat="1" applyFont="1" applyFill="1" applyBorder="1" applyAlignment="1">
      <alignment horizontal="right" vertical="center" wrapText="1"/>
    </xf>
    <xf numFmtId="4" fontId="42" fillId="5" borderId="5" xfId="1" applyNumberFormat="1" applyFont="1" applyFill="1" applyBorder="1" applyAlignment="1">
      <alignment horizontal="right" vertical="center" wrapText="1"/>
    </xf>
  </cellXfs>
  <cellStyles count="75">
    <cellStyle name="Вывод" xfId="1" builtinId="21"/>
    <cellStyle name="Гиперссылка 2" xfId="64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3 2" xfId="65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0 2" xfId="66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7"/>
    <cellStyle name="Обычный 3 3" xfId="68"/>
    <cellStyle name="Обычный 30" xfId="56"/>
    <cellStyle name="Обычный 31" xfId="58"/>
    <cellStyle name="Обычный 32" xfId="60"/>
    <cellStyle name="Обычный 33" xfId="62"/>
    <cellStyle name="Обычный 34" xfId="69"/>
    <cellStyle name="Обычный 35" xfId="73"/>
    <cellStyle name="Обычный 4" xfId="6"/>
    <cellStyle name="Обычный 4 2" xfId="70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71"/>
    <cellStyle name="Финансовый 30" xfId="61"/>
    <cellStyle name="Финансовый 31" xfId="63"/>
    <cellStyle name="Финансовый 32" xfId="74"/>
    <cellStyle name="Финансовый 4" xfId="7"/>
    <cellStyle name="Финансовый 4 2" xfId="72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87"/>
  <sheetViews>
    <sheetView tabSelected="1" zoomScaleNormal="100" workbookViewId="0"/>
  </sheetViews>
  <sheetFormatPr defaultRowHeight="15" outlineLevelRow="2" x14ac:dyDescent="0.25"/>
  <cols>
    <col min="1" max="1" width="9.140625" style="46"/>
    <col min="2" max="2" width="68.140625" style="23" customWidth="1"/>
    <col min="3" max="3" width="14.7109375" style="45" customWidth="1"/>
    <col min="4" max="4" width="9.140625" style="24" customWidth="1"/>
    <col min="5" max="5" width="12.7109375" style="24" customWidth="1"/>
    <col min="6" max="6" width="22.42578125" style="58" customWidth="1"/>
    <col min="7" max="16384" width="9.140625" style="1"/>
  </cols>
  <sheetData>
    <row r="3" spans="1:7" ht="15.75" customHeight="1" x14ac:dyDescent="0.25">
      <c r="A3" s="100" t="s">
        <v>4</v>
      </c>
      <c r="B3" s="100"/>
      <c r="C3" s="100"/>
      <c r="D3" s="100"/>
      <c r="E3" s="100"/>
    </row>
    <row r="4" spans="1:7" ht="15" customHeight="1" x14ac:dyDescent="0.25">
      <c r="A4" s="100" t="s">
        <v>52</v>
      </c>
      <c r="B4" s="100"/>
      <c r="C4" s="100"/>
      <c r="D4" s="100"/>
      <c r="E4" s="100"/>
    </row>
    <row r="5" spans="1:7" ht="17.25" customHeight="1" x14ac:dyDescent="0.25">
      <c r="A5" s="101" t="s">
        <v>69</v>
      </c>
      <c r="B5" s="101"/>
      <c r="C5" s="101"/>
      <c r="D5" s="101"/>
      <c r="E5" s="101"/>
    </row>
    <row r="6" spans="1:7" ht="17.25" customHeight="1" x14ac:dyDescent="0.25">
      <c r="A6" s="81"/>
      <c r="B6" s="81"/>
      <c r="C6" s="81"/>
      <c r="D6" s="81"/>
      <c r="E6" s="81"/>
    </row>
    <row r="7" spans="1:7" x14ac:dyDescent="0.25">
      <c r="B7" s="84" t="s">
        <v>68</v>
      </c>
      <c r="C7" s="99">
        <v>5774.8</v>
      </c>
      <c r="D7" s="85" t="s">
        <v>3</v>
      </c>
    </row>
    <row r="8" spans="1:7" ht="39" customHeight="1" x14ac:dyDescent="0.25">
      <c r="A8" s="102" t="s">
        <v>5</v>
      </c>
      <c r="B8" s="103"/>
      <c r="C8" s="103"/>
      <c r="D8" s="103"/>
      <c r="E8" s="104"/>
    </row>
    <row r="9" spans="1:7" x14ac:dyDescent="0.25">
      <c r="A9" s="89">
        <v>1</v>
      </c>
      <c r="B9" s="105" t="s">
        <v>70</v>
      </c>
      <c r="C9" s="106"/>
      <c r="D9" s="107">
        <v>3406456.16</v>
      </c>
      <c r="E9" s="108"/>
    </row>
    <row r="10" spans="1:7" ht="30" x14ac:dyDescent="0.25">
      <c r="A10" s="47">
        <v>2</v>
      </c>
      <c r="B10" s="82" t="s">
        <v>6</v>
      </c>
      <c r="C10" s="33"/>
      <c r="D10" s="109">
        <f>D11+D12+D13</f>
        <v>2204978.34</v>
      </c>
      <c r="E10" s="109"/>
      <c r="F10" s="69"/>
      <c r="G10" s="69"/>
    </row>
    <row r="11" spans="1:7" x14ac:dyDescent="0.25">
      <c r="A11" s="48" t="s">
        <v>14</v>
      </c>
      <c r="B11" s="26" t="s">
        <v>15</v>
      </c>
      <c r="C11" s="34"/>
      <c r="D11" s="110">
        <v>2165116.2599999998</v>
      </c>
      <c r="E11" s="111"/>
    </row>
    <row r="12" spans="1:7" x14ac:dyDescent="0.25">
      <c r="A12" s="48" t="s">
        <v>16</v>
      </c>
      <c r="B12" s="26" t="s">
        <v>13</v>
      </c>
      <c r="C12" s="34"/>
      <c r="D12" s="110">
        <v>21239.52</v>
      </c>
      <c r="E12" s="111"/>
    </row>
    <row r="13" spans="1:7" x14ac:dyDescent="0.25">
      <c r="A13" s="48" t="s">
        <v>17</v>
      </c>
      <c r="B13" s="26" t="s">
        <v>7</v>
      </c>
      <c r="C13" s="34"/>
      <c r="D13" s="110">
        <v>18622.560000000001</v>
      </c>
      <c r="E13" s="111"/>
    </row>
    <row r="14" spans="1:7" ht="30.75" customHeight="1" x14ac:dyDescent="0.25">
      <c r="A14" s="47">
        <v>3</v>
      </c>
      <c r="B14" s="112" t="s">
        <v>22</v>
      </c>
      <c r="C14" s="112"/>
      <c r="D14" s="113">
        <f>D15+D16+D17</f>
        <v>2170985.9699999997</v>
      </c>
      <c r="E14" s="114"/>
    </row>
    <row r="15" spans="1:7" x14ac:dyDescent="0.25">
      <c r="A15" s="48" t="s">
        <v>18</v>
      </c>
      <c r="B15" s="26" t="s">
        <v>15</v>
      </c>
      <c r="C15" s="34"/>
      <c r="D15" s="110">
        <v>2133010.5299999998</v>
      </c>
      <c r="E15" s="111"/>
    </row>
    <row r="16" spans="1:7" x14ac:dyDescent="0.25">
      <c r="A16" s="48" t="s">
        <v>19</v>
      </c>
      <c r="B16" s="26" t="s">
        <v>13</v>
      </c>
      <c r="C16" s="34"/>
      <c r="D16" s="110">
        <v>19352.88</v>
      </c>
      <c r="E16" s="111"/>
    </row>
    <row r="17" spans="1:8" x14ac:dyDescent="0.25">
      <c r="A17" s="48" t="s">
        <v>20</v>
      </c>
      <c r="B17" s="26" t="s">
        <v>7</v>
      </c>
      <c r="C17" s="34"/>
      <c r="D17" s="110">
        <f>D13</f>
        <v>18622.560000000001</v>
      </c>
      <c r="E17" s="111"/>
    </row>
    <row r="18" spans="1:8" x14ac:dyDescent="0.25">
      <c r="A18" s="48">
        <v>4</v>
      </c>
      <c r="B18" s="26" t="s">
        <v>88</v>
      </c>
      <c r="C18" s="34"/>
      <c r="D18" s="115">
        <f>D10-D14</f>
        <v>33992.370000000112</v>
      </c>
      <c r="E18" s="116"/>
    </row>
    <row r="19" spans="1:8" ht="30" customHeight="1" x14ac:dyDescent="0.25">
      <c r="A19" s="47">
        <v>5</v>
      </c>
      <c r="B19" s="122" t="s">
        <v>23</v>
      </c>
      <c r="C19" s="123"/>
      <c r="D19" s="124">
        <f>C79</f>
        <v>1833432.2759999998</v>
      </c>
      <c r="E19" s="125"/>
    </row>
    <row r="20" spans="1:8" x14ac:dyDescent="0.25">
      <c r="A20" s="48">
        <v>6</v>
      </c>
      <c r="B20" s="26" t="s">
        <v>89</v>
      </c>
      <c r="C20" s="34"/>
      <c r="D20" s="115">
        <f>D10-D19</f>
        <v>371546.06400000001</v>
      </c>
      <c r="E20" s="116"/>
    </row>
    <row r="21" spans="1:8" x14ac:dyDescent="0.25">
      <c r="A21" s="89">
        <v>7</v>
      </c>
      <c r="B21" s="90" t="s">
        <v>71</v>
      </c>
      <c r="C21" s="91"/>
      <c r="D21" s="107">
        <f>D9+D10-D19</f>
        <v>3778002.2240000004</v>
      </c>
      <c r="E21" s="108"/>
    </row>
    <row r="22" spans="1:8" x14ac:dyDescent="0.25">
      <c r="A22" s="48"/>
      <c r="B22" s="25"/>
      <c r="C22" s="35"/>
      <c r="D22" s="117"/>
      <c r="E22" s="118"/>
    </row>
    <row r="23" spans="1:8" ht="21.75" customHeight="1" x14ac:dyDescent="0.25">
      <c r="A23" s="119" t="s">
        <v>8</v>
      </c>
      <c r="B23" s="120"/>
      <c r="C23" s="120"/>
      <c r="D23" s="120"/>
      <c r="E23" s="121"/>
    </row>
    <row r="24" spans="1:8" ht="73.5" customHeight="1" x14ac:dyDescent="0.25">
      <c r="A24" s="48" t="s">
        <v>21</v>
      </c>
      <c r="B24" s="83" t="s">
        <v>0</v>
      </c>
      <c r="C24" s="36" t="s">
        <v>9</v>
      </c>
      <c r="D24" s="27" t="s">
        <v>10</v>
      </c>
      <c r="E24" s="28" t="s">
        <v>1</v>
      </c>
    </row>
    <row r="25" spans="1:8" x14ac:dyDescent="0.25">
      <c r="A25" s="50">
        <v>1</v>
      </c>
      <c r="B25" s="2" t="s">
        <v>36</v>
      </c>
      <c r="C25" s="37">
        <f>SUM(C26:C27)</f>
        <v>375385.1</v>
      </c>
      <c r="D25" s="3"/>
      <c r="E25" s="3"/>
    </row>
    <row r="26" spans="1:8" s="8" customFormat="1" x14ac:dyDescent="0.25">
      <c r="A26" s="87" t="s">
        <v>24</v>
      </c>
      <c r="B26" s="94" t="s">
        <v>118</v>
      </c>
      <c r="C26" s="95">
        <v>173244</v>
      </c>
      <c r="D26" s="94" t="s">
        <v>3</v>
      </c>
      <c r="E26" s="95">
        <v>34648.800000000003</v>
      </c>
      <c r="F26" s="75"/>
      <c r="G26" s="7"/>
      <c r="H26" s="7"/>
    </row>
    <row r="27" spans="1:8" s="8" customFormat="1" x14ac:dyDescent="0.25">
      <c r="A27" s="87" t="s">
        <v>85</v>
      </c>
      <c r="B27" s="94" t="s">
        <v>119</v>
      </c>
      <c r="C27" s="95">
        <v>202141.1</v>
      </c>
      <c r="D27" s="94" t="s">
        <v>3</v>
      </c>
      <c r="E27" s="95">
        <v>34648.800000000003</v>
      </c>
      <c r="F27" s="75"/>
      <c r="G27" s="7"/>
      <c r="H27" s="7"/>
    </row>
    <row r="28" spans="1:8" s="9" customFormat="1" ht="28.5" x14ac:dyDescent="0.25">
      <c r="A28" s="50">
        <v>2</v>
      </c>
      <c r="B28" s="2" t="s">
        <v>37</v>
      </c>
      <c r="C28" s="37">
        <f>SUM(C29:C30)</f>
        <v>184795.91999999998</v>
      </c>
      <c r="D28" s="3"/>
      <c r="E28" s="3"/>
      <c r="F28" s="76"/>
    </row>
    <row r="29" spans="1:8" s="8" customFormat="1" x14ac:dyDescent="0.25">
      <c r="A29" s="88" t="s">
        <v>14</v>
      </c>
      <c r="B29" s="94" t="s">
        <v>114</v>
      </c>
      <c r="C29" s="95">
        <v>83735.759999999995</v>
      </c>
      <c r="D29" s="94" t="s">
        <v>3</v>
      </c>
      <c r="E29" s="95">
        <v>34648.800000000003</v>
      </c>
      <c r="F29" s="75"/>
      <c r="G29" s="7"/>
      <c r="H29" s="7"/>
    </row>
    <row r="30" spans="1:8" s="8" customFormat="1" x14ac:dyDescent="0.25">
      <c r="A30" s="88" t="s">
        <v>16</v>
      </c>
      <c r="B30" s="94" t="s">
        <v>115</v>
      </c>
      <c r="C30" s="95">
        <v>101060.16</v>
      </c>
      <c r="D30" s="94" t="s">
        <v>3</v>
      </c>
      <c r="E30" s="95">
        <v>34648.800000000003</v>
      </c>
      <c r="F30" s="75"/>
      <c r="G30" s="7"/>
      <c r="H30" s="7"/>
    </row>
    <row r="31" spans="1:8" s="9" customFormat="1" x14ac:dyDescent="0.25">
      <c r="A31" s="50">
        <v>3</v>
      </c>
      <c r="B31" s="2" t="s">
        <v>38</v>
      </c>
      <c r="C31" s="37"/>
      <c r="D31" s="30"/>
      <c r="E31" s="3"/>
      <c r="F31" s="76"/>
    </row>
    <row r="32" spans="1:8" s="9" customFormat="1" ht="28.5" x14ac:dyDescent="0.25">
      <c r="A32" s="50">
        <v>4</v>
      </c>
      <c r="B32" s="2" t="s">
        <v>39</v>
      </c>
      <c r="C32" s="37">
        <f>SUM(C33:C40)</f>
        <v>55729.120000000003</v>
      </c>
      <c r="D32" s="3"/>
      <c r="E32" s="3"/>
      <c r="F32" s="76"/>
    </row>
    <row r="33" spans="1:8" s="8" customFormat="1" x14ac:dyDescent="0.25">
      <c r="A33" s="88" t="s">
        <v>25</v>
      </c>
      <c r="B33" s="94" t="s">
        <v>91</v>
      </c>
      <c r="C33" s="95">
        <v>5197.32</v>
      </c>
      <c r="D33" s="94" t="s">
        <v>3</v>
      </c>
      <c r="E33" s="95">
        <v>34648.800000000003</v>
      </c>
      <c r="F33" s="75"/>
      <c r="G33" s="7"/>
      <c r="H33" s="7"/>
    </row>
    <row r="34" spans="1:8" s="8" customFormat="1" x14ac:dyDescent="0.25">
      <c r="A34" s="88" t="s">
        <v>26</v>
      </c>
      <c r="B34" s="94" t="s">
        <v>92</v>
      </c>
      <c r="C34" s="95">
        <v>4331.1000000000004</v>
      </c>
      <c r="D34" s="94" t="s">
        <v>3</v>
      </c>
      <c r="E34" s="95">
        <v>34648.800000000003</v>
      </c>
      <c r="F34" s="75"/>
      <c r="G34" s="7"/>
      <c r="H34" s="7"/>
    </row>
    <row r="35" spans="1:8" s="8" customFormat="1" x14ac:dyDescent="0.25">
      <c r="A35" s="88" t="s">
        <v>27</v>
      </c>
      <c r="B35" s="94" t="s">
        <v>101</v>
      </c>
      <c r="C35" s="95">
        <v>2311.0700000000002</v>
      </c>
      <c r="D35" s="94" t="s">
        <v>3</v>
      </c>
      <c r="E35" s="95">
        <v>34648.800000000003</v>
      </c>
      <c r="F35" s="75"/>
      <c r="G35" s="7"/>
      <c r="H35" s="7"/>
    </row>
    <row r="36" spans="1:8" s="8" customFormat="1" x14ac:dyDescent="0.25">
      <c r="A36" s="88" t="s">
        <v>28</v>
      </c>
      <c r="B36" s="94" t="s">
        <v>102</v>
      </c>
      <c r="C36" s="95">
        <v>2598.66</v>
      </c>
      <c r="D36" s="94" t="s">
        <v>3</v>
      </c>
      <c r="E36" s="95">
        <v>34648.800000000003</v>
      </c>
      <c r="F36" s="75"/>
      <c r="G36" s="7"/>
      <c r="H36" s="7"/>
    </row>
    <row r="37" spans="1:8" s="8" customFormat="1" x14ac:dyDescent="0.25">
      <c r="A37" s="88" t="s">
        <v>63</v>
      </c>
      <c r="B37" s="94" t="s">
        <v>121</v>
      </c>
      <c r="C37" s="95">
        <v>4043.51</v>
      </c>
      <c r="D37" s="94" t="s">
        <v>3</v>
      </c>
      <c r="E37" s="95">
        <v>34648.800000000003</v>
      </c>
      <c r="F37" s="75"/>
      <c r="G37" s="7"/>
      <c r="H37" s="7"/>
    </row>
    <row r="38" spans="1:8" s="8" customFormat="1" x14ac:dyDescent="0.25">
      <c r="A38" s="88" t="s">
        <v>64</v>
      </c>
      <c r="B38" s="94" t="s">
        <v>122</v>
      </c>
      <c r="C38" s="95">
        <v>3752.47</v>
      </c>
      <c r="D38" s="94" t="s">
        <v>3</v>
      </c>
      <c r="E38" s="95">
        <v>34648.800000000003</v>
      </c>
      <c r="F38" s="75"/>
      <c r="G38" s="7"/>
      <c r="H38" s="7"/>
    </row>
    <row r="39" spans="1:8" s="8" customFormat="1" x14ac:dyDescent="0.25">
      <c r="A39" s="88" t="s">
        <v>65</v>
      </c>
      <c r="B39" s="94" t="s">
        <v>123</v>
      </c>
      <c r="C39" s="95">
        <v>16170.59</v>
      </c>
      <c r="D39" s="94" t="s">
        <v>3</v>
      </c>
      <c r="E39" s="95">
        <v>34648.800000000003</v>
      </c>
      <c r="F39" s="75"/>
      <c r="G39" s="7"/>
      <c r="H39" s="7"/>
    </row>
    <row r="40" spans="1:8" s="8" customFormat="1" x14ac:dyDescent="0.25">
      <c r="A40" s="88" t="s">
        <v>66</v>
      </c>
      <c r="B40" s="94" t="s">
        <v>124</v>
      </c>
      <c r="C40" s="95">
        <v>17324.400000000001</v>
      </c>
      <c r="D40" s="94" t="s">
        <v>3</v>
      </c>
      <c r="E40" s="95">
        <v>34648.800000000003</v>
      </c>
      <c r="F40" s="75"/>
      <c r="G40" s="7"/>
      <c r="H40" s="7"/>
    </row>
    <row r="41" spans="1:8" ht="42.75" outlineLevel="1" x14ac:dyDescent="0.25">
      <c r="A41" s="50">
        <v>5</v>
      </c>
      <c r="B41" s="86" t="s">
        <v>72</v>
      </c>
      <c r="C41" s="39">
        <f>SUM(C42:C53)</f>
        <v>485565.71</v>
      </c>
      <c r="D41" s="10"/>
      <c r="E41" s="10"/>
      <c r="G41" s="4"/>
    </row>
    <row r="42" spans="1:8" outlineLevel="1" x14ac:dyDescent="0.25">
      <c r="A42" s="48" t="s">
        <v>29</v>
      </c>
      <c r="B42" s="94" t="s">
        <v>90</v>
      </c>
      <c r="C42" s="95">
        <v>1504.96</v>
      </c>
      <c r="D42" s="94" t="s">
        <v>53</v>
      </c>
      <c r="E42" s="95">
        <v>1</v>
      </c>
      <c r="G42" s="4"/>
    </row>
    <row r="43" spans="1:8" outlineLevel="1" x14ac:dyDescent="0.25">
      <c r="A43" s="48" t="s">
        <v>30</v>
      </c>
      <c r="B43" s="94" t="s">
        <v>95</v>
      </c>
      <c r="C43" s="95">
        <v>2044.4</v>
      </c>
      <c r="D43" s="94" t="s">
        <v>53</v>
      </c>
      <c r="E43" s="95">
        <v>2</v>
      </c>
      <c r="G43" s="4"/>
    </row>
    <row r="44" spans="1:8" s="15" customFormat="1" outlineLevel="2" x14ac:dyDescent="0.25">
      <c r="A44" s="48" t="s">
        <v>73</v>
      </c>
      <c r="B44" s="94" t="s">
        <v>96</v>
      </c>
      <c r="C44" s="95">
        <v>1887.81</v>
      </c>
      <c r="D44" s="94" t="s">
        <v>53</v>
      </c>
      <c r="E44" s="95">
        <v>1</v>
      </c>
      <c r="F44" s="77"/>
    </row>
    <row r="45" spans="1:8" s="15" customFormat="1" ht="30" outlineLevel="2" x14ac:dyDescent="0.25">
      <c r="A45" s="48" t="s">
        <v>74</v>
      </c>
      <c r="B45" s="96" t="s">
        <v>97</v>
      </c>
      <c r="C45" s="95">
        <v>27999.21</v>
      </c>
      <c r="D45" s="94" t="s">
        <v>3</v>
      </c>
      <c r="E45" s="95">
        <v>20863.79</v>
      </c>
      <c r="F45" s="77"/>
    </row>
    <row r="46" spans="1:8" s="15" customFormat="1" ht="30" outlineLevel="2" x14ac:dyDescent="0.25">
      <c r="A46" s="48" t="s">
        <v>75</v>
      </c>
      <c r="B46" s="96" t="s">
        <v>98</v>
      </c>
      <c r="C46" s="95">
        <v>49374.54</v>
      </c>
      <c r="D46" s="94" t="s">
        <v>3</v>
      </c>
      <c r="E46" s="95">
        <v>34648.800000000003</v>
      </c>
      <c r="F46" s="77"/>
    </row>
    <row r="47" spans="1:8" s="15" customFormat="1" outlineLevel="2" x14ac:dyDescent="0.25">
      <c r="A47" s="48" t="s">
        <v>76</v>
      </c>
      <c r="B47" s="94" t="s">
        <v>103</v>
      </c>
      <c r="C47" s="95">
        <v>32267.89</v>
      </c>
      <c r="D47" s="94" t="s">
        <v>58</v>
      </c>
      <c r="E47" s="95">
        <v>1</v>
      </c>
      <c r="F47" s="77"/>
    </row>
    <row r="48" spans="1:8" s="15" customFormat="1" outlineLevel="2" x14ac:dyDescent="0.25">
      <c r="A48" s="48" t="s">
        <v>77</v>
      </c>
      <c r="B48" s="94" t="s">
        <v>104</v>
      </c>
      <c r="C48" s="95">
        <v>2913.62</v>
      </c>
      <c r="D48" s="94" t="s">
        <v>105</v>
      </c>
      <c r="E48" s="95">
        <v>2.1</v>
      </c>
      <c r="F48" s="77"/>
    </row>
    <row r="49" spans="1:8" s="15" customFormat="1" outlineLevel="2" x14ac:dyDescent="0.25">
      <c r="A49" s="48" t="s">
        <v>78</v>
      </c>
      <c r="B49" s="94" t="s">
        <v>107</v>
      </c>
      <c r="C49" s="95">
        <v>239705.84</v>
      </c>
      <c r="D49" s="94" t="s">
        <v>58</v>
      </c>
      <c r="E49" s="95">
        <v>1</v>
      </c>
      <c r="F49" s="77"/>
    </row>
    <row r="50" spans="1:8" s="15" customFormat="1" outlineLevel="2" x14ac:dyDescent="0.25">
      <c r="A50" s="48" t="s">
        <v>79</v>
      </c>
      <c r="B50" s="94" t="s">
        <v>108</v>
      </c>
      <c r="C50" s="95">
        <v>122064</v>
      </c>
      <c r="D50" s="94" t="s">
        <v>67</v>
      </c>
      <c r="E50" s="95">
        <v>1</v>
      </c>
      <c r="F50" s="77"/>
    </row>
    <row r="51" spans="1:8" s="15" customFormat="1" outlineLevel="2" x14ac:dyDescent="0.25">
      <c r="A51" s="48" t="s">
        <v>80</v>
      </c>
      <c r="B51" s="94" t="s">
        <v>109</v>
      </c>
      <c r="C51" s="95">
        <v>4185.16</v>
      </c>
      <c r="D51" s="94" t="s">
        <v>53</v>
      </c>
      <c r="E51" s="95">
        <v>4</v>
      </c>
      <c r="F51" s="77"/>
    </row>
    <row r="52" spans="1:8" s="15" customFormat="1" outlineLevel="2" x14ac:dyDescent="0.25">
      <c r="A52" s="48" t="s">
        <v>81</v>
      </c>
      <c r="B52" s="94" t="s">
        <v>120</v>
      </c>
      <c r="C52" s="95">
        <v>1618.28</v>
      </c>
      <c r="D52" s="94" t="s">
        <v>53</v>
      </c>
      <c r="E52" s="95">
        <v>1</v>
      </c>
      <c r="F52" s="77"/>
    </row>
    <row r="53" spans="1:8" s="15" customFormat="1" outlineLevel="2" x14ac:dyDescent="0.25">
      <c r="A53" s="48" t="s">
        <v>82</v>
      </c>
      <c r="B53" s="63"/>
      <c r="C53" s="64"/>
      <c r="D53" s="62"/>
      <c r="E53" s="62"/>
      <c r="F53" s="77"/>
    </row>
    <row r="54" spans="1:8" s="15" customFormat="1" ht="28.5" outlineLevel="2" x14ac:dyDescent="0.25">
      <c r="A54" s="66">
        <v>6</v>
      </c>
      <c r="B54" s="2" t="s">
        <v>40</v>
      </c>
      <c r="C54" s="40"/>
      <c r="D54" s="14"/>
      <c r="E54" s="14"/>
      <c r="F54" s="77"/>
    </row>
    <row r="55" spans="1:8" s="15" customFormat="1" ht="28.5" outlineLevel="2" x14ac:dyDescent="0.25">
      <c r="A55" s="67">
        <v>7</v>
      </c>
      <c r="B55" s="2" t="s">
        <v>41</v>
      </c>
      <c r="C55" s="40"/>
      <c r="D55" s="14"/>
      <c r="E55" s="65"/>
      <c r="F55" s="77"/>
    </row>
    <row r="56" spans="1:8" s="15" customFormat="1" outlineLevel="2" x14ac:dyDescent="0.25">
      <c r="A56" s="67">
        <v>8</v>
      </c>
      <c r="B56" s="70" t="s">
        <v>42</v>
      </c>
      <c r="C56" s="71"/>
      <c r="D56" s="72"/>
      <c r="E56" s="72"/>
      <c r="F56" s="77"/>
    </row>
    <row r="57" spans="1:8" s="15" customFormat="1" ht="28.5" outlineLevel="2" x14ac:dyDescent="0.25">
      <c r="A57" s="67">
        <v>9</v>
      </c>
      <c r="B57" s="2" t="s">
        <v>43</v>
      </c>
      <c r="C57" s="40">
        <f>SUM(C58:C59)</f>
        <v>2502.96</v>
      </c>
      <c r="D57" s="14"/>
      <c r="E57" s="14"/>
      <c r="F57" s="77"/>
    </row>
    <row r="58" spans="1:8" s="8" customFormat="1" x14ac:dyDescent="0.25">
      <c r="A58" s="68" t="s">
        <v>83</v>
      </c>
      <c r="B58" s="94" t="s">
        <v>106</v>
      </c>
      <c r="C58" s="95">
        <v>2502.96</v>
      </c>
      <c r="D58" s="94" t="s">
        <v>54</v>
      </c>
      <c r="E58" s="95">
        <v>4</v>
      </c>
      <c r="F58" s="75"/>
      <c r="G58" s="7"/>
      <c r="H58" s="7"/>
    </row>
    <row r="59" spans="1:8" s="8" customFormat="1" x14ac:dyDescent="0.25">
      <c r="A59" s="68" t="s">
        <v>84</v>
      </c>
      <c r="B59" s="11"/>
      <c r="C59" s="12"/>
      <c r="D59" s="13"/>
      <c r="E59" s="13"/>
      <c r="F59" s="75"/>
      <c r="G59" s="7"/>
      <c r="H59" s="7"/>
    </row>
    <row r="60" spans="1:8" s="15" customFormat="1" ht="28.5" outlineLevel="2" x14ac:dyDescent="0.25">
      <c r="A60" s="67">
        <v>10</v>
      </c>
      <c r="B60" s="2" t="s">
        <v>44</v>
      </c>
      <c r="C60" s="40">
        <f>SUM(C61:C62)</f>
        <v>22521.72</v>
      </c>
      <c r="D60" s="14"/>
      <c r="E60" s="14"/>
      <c r="F60" s="77"/>
    </row>
    <row r="61" spans="1:8" s="8" customFormat="1" x14ac:dyDescent="0.25">
      <c r="A61" s="88" t="s">
        <v>31</v>
      </c>
      <c r="B61" s="94" t="s">
        <v>112</v>
      </c>
      <c r="C61" s="95">
        <v>11548.45</v>
      </c>
      <c r="D61" s="94" t="s">
        <v>3</v>
      </c>
      <c r="E61" s="95">
        <v>34648.800000000003</v>
      </c>
      <c r="F61" s="75"/>
      <c r="G61" s="7"/>
      <c r="H61" s="7"/>
    </row>
    <row r="62" spans="1:8" s="8" customFormat="1" x14ac:dyDescent="0.25">
      <c r="A62" s="88" t="s">
        <v>51</v>
      </c>
      <c r="B62" s="94" t="s">
        <v>113</v>
      </c>
      <c r="C62" s="95">
        <v>10973.27</v>
      </c>
      <c r="D62" s="94" t="s">
        <v>3</v>
      </c>
      <c r="E62" s="95">
        <v>34648.800000000003</v>
      </c>
      <c r="F62" s="75"/>
      <c r="G62" s="7"/>
      <c r="H62" s="7"/>
    </row>
    <row r="63" spans="1:8" s="15" customFormat="1" ht="28.5" outlineLevel="2" x14ac:dyDescent="0.25">
      <c r="A63" s="51">
        <v>11</v>
      </c>
      <c r="B63" s="16" t="s">
        <v>45</v>
      </c>
      <c r="C63" s="40">
        <f>SUM(C64:C65)</f>
        <v>85464.739999999991</v>
      </c>
      <c r="D63" s="14"/>
      <c r="E63" s="14"/>
      <c r="F63" s="77"/>
    </row>
    <row r="64" spans="1:8" s="8" customFormat="1" x14ac:dyDescent="0.25">
      <c r="A64" s="88" t="s">
        <v>32</v>
      </c>
      <c r="B64" s="94" t="s">
        <v>110</v>
      </c>
      <c r="C64" s="95">
        <v>39267.49</v>
      </c>
      <c r="D64" s="94" t="s">
        <v>3</v>
      </c>
      <c r="E64" s="95">
        <v>34648.800000000003</v>
      </c>
      <c r="F64" s="75"/>
      <c r="G64" s="7"/>
      <c r="H64" s="7"/>
    </row>
    <row r="65" spans="1:8" s="8" customFormat="1" x14ac:dyDescent="0.25">
      <c r="A65" s="88" t="s">
        <v>61</v>
      </c>
      <c r="B65" s="94" t="s">
        <v>111</v>
      </c>
      <c r="C65" s="95">
        <v>46197.25</v>
      </c>
      <c r="D65" s="94" t="s">
        <v>3</v>
      </c>
      <c r="E65" s="95">
        <v>34648.800000000003</v>
      </c>
      <c r="F65" s="75"/>
      <c r="G65" s="7"/>
      <c r="H65" s="7"/>
    </row>
    <row r="66" spans="1:8" s="15" customFormat="1" ht="28.5" outlineLevel="2" x14ac:dyDescent="0.25">
      <c r="A66" s="51">
        <v>12</v>
      </c>
      <c r="B66" s="2" t="s">
        <v>46</v>
      </c>
      <c r="C66" s="40">
        <f>SUM(C67:C68)</f>
        <v>5041.75</v>
      </c>
      <c r="D66" s="14"/>
      <c r="E66" s="14"/>
      <c r="F66" s="77"/>
    </row>
    <row r="67" spans="1:8" s="8" customFormat="1" x14ac:dyDescent="0.25">
      <c r="A67" s="56" t="s">
        <v>33</v>
      </c>
      <c r="B67" s="94" t="s">
        <v>93</v>
      </c>
      <c r="C67" s="95">
        <v>5041.75</v>
      </c>
      <c r="D67" s="94" t="s">
        <v>3</v>
      </c>
      <c r="E67" s="95">
        <v>1440.5</v>
      </c>
      <c r="F67" s="75"/>
      <c r="G67" s="7"/>
      <c r="H67" s="7"/>
    </row>
    <row r="68" spans="1:8" s="8" customFormat="1" x14ac:dyDescent="0.25">
      <c r="A68" s="56" t="s">
        <v>62</v>
      </c>
      <c r="B68" s="5"/>
      <c r="C68" s="38"/>
      <c r="D68" s="29"/>
      <c r="E68" s="6"/>
      <c r="F68" s="75"/>
      <c r="G68" s="7"/>
      <c r="H68" s="7"/>
    </row>
    <row r="69" spans="1:8" s="15" customFormat="1" ht="57" outlineLevel="2" x14ac:dyDescent="0.25">
      <c r="A69" s="51">
        <v>14</v>
      </c>
      <c r="B69" s="2" t="s">
        <v>47</v>
      </c>
      <c r="C69" s="40">
        <f>SUM(C70:C74)</f>
        <v>259037.5</v>
      </c>
      <c r="D69" s="14"/>
      <c r="E69" s="14"/>
      <c r="F69" s="77"/>
    </row>
    <row r="70" spans="1:8" s="8" customFormat="1" x14ac:dyDescent="0.25">
      <c r="A70" s="88" t="s">
        <v>34</v>
      </c>
      <c r="B70" s="94" t="s">
        <v>94</v>
      </c>
      <c r="C70" s="95">
        <v>4368.84</v>
      </c>
      <c r="D70" s="94" t="s">
        <v>60</v>
      </c>
      <c r="E70" s="95">
        <v>0.4</v>
      </c>
      <c r="F70" s="75"/>
      <c r="G70" s="7"/>
      <c r="H70" s="7"/>
    </row>
    <row r="71" spans="1:8" s="8" customFormat="1" x14ac:dyDescent="0.25">
      <c r="A71" s="88" t="s">
        <v>50</v>
      </c>
      <c r="B71" s="94" t="s">
        <v>99</v>
      </c>
      <c r="C71" s="95">
        <v>578.63</v>
      </c>
      <c r="D71" s="94" t="s">
        <v>3</v>
      </c>
      <c r="E71" s="95">
        <v>34648.800000000003</v>
      </c>
      <c r="F71" s="75"/>
      <c r="G71" s="7"/>
      <c r="H71" s="7"/>
    </row>
    <row r="72" spans="1:8" s="8" customFormat="1" x14ac:dyDescent="0.25">
      <c r="A72" s="88" t="s">
        <v>86</v>
      </c>
      <c r="B72" s="94" t="s">
        <v>100</v>
      </c>
      <c r="C72" s="95">
        <v>578.63</v>
      </c>
      <c r="D72" s="94" t="s">
        <v>3</v>
      </c>
      <c r="E72" s="95">
        <v>34648.800000000003</v>
      </c>
      <c r="F72" s="75"/>
      <c r="G72" s="7"/>
      <c r="H72" s="7"/>
    </row>
    <row r="73" spans="1:8" s="8" customFormat="1" x14ac:dyDescent="0.25">
      <c r="A73" s="88" t="s">
        <v>87</v>
      </c>
      <c r="B73" s="94" t="s">
        <v>116</v>
      </c>
      <c r="C73" s="95">
        <v>121558.38</v>
      </c>
      <c r="D73" s="94" t="s">
        <v>3</v>
      </c>
      <c r="E73" s="95">
        <v>34648.800000000003</v>
      </c>
      <c r="F73" s="75"/>
      <c r="G73" s="7"/>
      <c r="H73" s="7"/>
    </row>
    <row r="74" spans="1:8" s="8" customFormat="1" x14ac:dyDescent="0.25">
      <c r="A74" s="88" t="s">
        <v>125</v>
      </c>
      <c r="B74" s="94" t="s">
        <v>117</v>
      </c>
      <c r="C74" s="95">
        <v>131953.01999999999</v>
      </c>
      <c r="D74" s="94" t="s">
        <v>3</v>
      </c>
      <c r="E74" s="95">
        <v>34648.800000000003</v>
      </c>
      <c r="F74" s="75"/>
      <c r="G74" s="7"/>
      <c r="H74" s="7"/>
    </row>
    <row r="75" spans="1:8" s="15" customFormat="1" outlineLevel="2" x14ac:dyDescent="0.25">
      <c r="A75" s="57">
        <v>15</v>
      </c>
      <c r="B75" s="17" t="s">
        <v>48</v>
      </c>
      <c r="C75" s="41">
        <f>SUM(C76:C77)</f>
        <v>51815.710000000006</v>
      </c>
      <c r="D75" s="30"/>
      <c r="E75" s="18"/>
      <c r="F75" s="77"/>
    </row>
    <row r="76" spans="1:8" s="15" customFormat="1" ht="21" customHeight="1" outlineLevel="2" x14ac:dyDescent="0.25">
      <c r="A76" s="52" t="s">
        <v>35</v>
      </c>
      <c r="B76" s="59" t="s">
        <v>55</v>
      </c>
      <c r="C76" s="93">
        <f>E76*7.48</f>
        <v>8833.880000000001</v>
      </c>
      <c r="D76" s="73" t="s">
        <v>56</v>
      </c>
      <c r="E76" s="74">
        <v>1181</v>
      </c>
      <c r="F76" s="77"/>
    </row>
    <row r="77" spans="1:8" s="15" customFormat="1" ht="21" customHeight="1" outlineLevel="2" x14ac:dyDescent="0.25">
      <c r="A77" s="52" t="s">
        <v>59</v>
      </c>
      <c r="B77" s="78" t="s">
        <v>57</v>
      </c>
      <c r="C77" s="92">
        <v>42981.83</v>
      </c>
      <c r="D77" s="79" t="s">
        <v>2</v>
      </c>
      <c r="E77" s="80"/>
      <c r="F77" s="77"/>
    </row>
    <row r="78" spans="1:8" s="15" customFormat="1" outlineLevel="2" x14ac:dyDescent="0.25">
      <c r="A78" s="60">
        <v>16</v>
      </c>
      <c r="B78" s="61" t="s">
        <v>11</v>
      </c>
      <c r="C78" s="97">
        <f>C25+C28+C31+C32+C41+C54+C55+C56+C57+C60+C63+C66+C69+C75</f>
        <v>1527860.23</v>
      </c>
      <c r="D78" s="62"/>
      <c r="E78" s="62"/>
      <c r="F78" s="77"/>
    </row>
    <row r="79" spans="1:8" s="55" customFormat="1" outlineLevel="2" x14ac:dyDescent="0.25">
      <c r="A79" s="57" t="s">
        <v>49</v>
      </c>
      <c r="B79" s="53" t="s">
        <v>12</v>
      </c>
      <c r="C79" s="98">
        <f>C78*1.2</f>
        <v>1833432.2759999998</v>
      </c>
      <c r="D79" s="54" t="s">
        <v>2</v>
      </c>
      <c r="E79" s="54"/>
      <c r="F79" s="77"/>
    </row>
    <row r="80" spans="1:8" s="15" customFormat="1" outlineLevel="2" x14ac:dyDescent="0.25">
      <c r="A80" s="49"/>
      <c r="B80" s="19"/>
      <c r="C80" s="42"/>
      <c r="D80" s="20"/>
      <c r="E80" s="20"/>
      <c r="F80" s="77"/>
    </row>
    <row r="81" spans="1:8" x14ac:dyDescent="0.25">
      <c r="B81" s="1"/>
      <c r="C81" s="43"/>
      <c r="D81" s="31"/>
      <c r="E81" s="31"/>
    </row>
    <row r="82" spans="1:8" x14ac:dyDescent="0.25">
      <c r="B82" s="1"/>
      <c r="C82" s="31"/>
      <c r="D82" s="31"/>
      <c r="E82" s="31"/>
    </row>
    <row r="83" spans="1:8" s="15" customFormat="1" outlineLevel="2" x14ac:dyDescent="0.25">
      <c r="A83" s="49"/>
      <c r="F83" s="77"/>
    </row>
    <row r="84" spans="1:8" x14ac:dyDescent="0.25">
      <c r="B84" s="1"/>
      <c r="C84" s="1"/>
      <c r="D84" s="1"/>
      <c r="E84" s="1"/>
    </row>
    <row r="85" spans="1:8" ht="16.5" customHeight="1" x14ac:dyDescent="0.25">
      <c r="B85" s="1"/>
      <c r="C85" s="1"/>
      <c r="D85" s="1"/>
      <c r="E85" s="1"/>
    </row>
    <row r="86" spans="1:8" x14ac:dyDescent="0.25">
      <c r="B86" s="21"/>
      <c r="C86" s="44"/>
      <c r="D86" s="22"/>
      <c r="E86" s="22"/>
    </row>
    <row r="87" spans="1:8" s="58" customFormat="1" x14ac:dyDescent="0.25">
      <c r="A87" s="46"/>
      <c r="B87" s="21"/>
      <c r="C87" s="44"/>
      <c r="D87" s="32"/>
      <c r="E87" s="22"/>
      <c r="G87" s="1"/>
      <c r="H87" s="1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2025-03-28T05:26:59Z</dcterms:modified>
</cp:coreProperties>
</file>