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'2024'!$A$1:$E$98</definedName>
  </definedNames>
  <calcPr calcId="144525"/>
</workbook>
</file>

<file path=xl/calcChain.xml><?xml version="1.0" encoding="utf-8"?>
<calcChain xmlns="http://schemas.openxmlformats.org/spreadsheetml/2006/main">
  <c r="C81" i="8" l="1"/>
  <c r="C75" i="8"/>
  <c r="C72" i="8"/>
  <c r="C41" i="8"/>
  <c r="C27" i="8"/>
  <c r="C24" i="8"/>
  <c r="C96" i="8" l="1"/>
  <c r="D16" i="8" l="1"/>
  <c r="C95" i="8" l="1"/>
  <c r="C78" i="8"/>
  <c r="C70" i="8"/>
  <c r="C67" i="8"/>
  <c r="C65" i="8"/>
  <c r="C32" i="8"/>
  <c r="C30" i="8"/>
  <c r="D13" i="8"/>
  <c r="D9" i="8"/>
  <c r="C97" i="8" l="1"/>
  <c r="C98" i="8"/>
  <c r="D18" i="8" s="1"/>
  <c r="D20" i="8" s="1"/>
  <c r="D17" i="8"/>
  <c r="D19" i="8" l="1"/>
</calcChain>
</file>

<file path=xl/sharedStrings.xml><?xml version="1.0" encoding="utf-8"?>
<sst xmlns="http://schemas.openxmlformats.org/spreadsheetml/2006/main" count="216" uniqueCount="170">
  <si>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</si>
  <si>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</si>
  <si>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</si>
  <si>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</si>
  <si>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</si>
  <si>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</si>
  <si>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</si>
  <si>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</si>
  <si>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</si>
  <si>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</si>
  <si>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</si>
  <si>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</si>
  <si>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</si>
  <si>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</si>
  <si>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</si>
  <si>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</si>
  <si>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</si>
  <si>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</si>
  <si>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</si>
  <si>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</si>
  <si>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</si>
  <si>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</si>
  <si>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</si>
  <si>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</si>
  <si>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</si>
  <si>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</si>
  <si>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</si>
  <si>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</si>
  <si>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</si>
  <si>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</si>
  <si>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</si>
  <si>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</si>
  <si>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</si>
  <si>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6.1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</si>
  <si>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</si>
  <si>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</si>
  <si>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</si>
  <si>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</si>
  <si>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</si>
  <si>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</si>
  <si>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</si>
  <si>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</si>
  <si>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</si>
  <si>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</si>
  <si>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</si>
  <si>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</si>
  <si>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</si>
  <si>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</si>
  <si>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</si>
  <si>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</si>
  <si>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</si>
  <si>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</si>
  <si>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</si>
  <si>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</si>
  <si>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г. Чита ул. Украинский , д. 20</t>
  </si>
  <si>
    <t>шт.</t>
  </si>
  <si>
    <t>дом</t>
  </si>
  <si>
    <t>м</t>
  </si>
  <si>
    <t>кол-во показаний</t>
  </si>
  <si>
    <t>м3</t>
  </si>
  <si>
    <t>подъезд</t>
  </si>
  <si>
    <t>Расходы по снятию показаний с ИПУ по электроэнергии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</si>
  <si>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</si>
  <si>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</si>
  <si>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</si>
  <si>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Восстановление ограждения контейнерной площадки Украинский д 20</t>
  </si>
  <si>
    <t>Вырезка сухих деревьев при кол-ве средних ветвей до 5мм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</si>
  <si>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</si>
  <si>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</si>
  <si>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</si>
  <si>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</si>
  <si>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непригодных мелких конструкт элементов</t>
  </si>
  <si>
    <t>Завоз песка в песочницы с предварительной очисткой старого</t>
  </si>
  <si>
    <t>Изготовление дощатой песочницы 2000*2000мм с окантовкой</t>
  </si>
  <si>
    <t>Изготовление штапика длина 1,5м</t>
  </si>
  <si>
    <t>1 пм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</si>
  <si>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</si>
  <si>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</si>
  <si>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</si>
  <si>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</si>
  <si>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</si>
  <si>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</si>
  <si>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</si>
  <si>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</si>
  <si>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Остекленение оконных рам, фрамуг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</si>
  <si>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</si>
  <si>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</si>
  <si>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 мусора Укаринский 20</t>
  </si>
  <si>
    <t>Перезапуск удаление воздушных пробок на стояке отопления</t>
  </si>
  <si>
    <t>1 стояк</t>
  </si>
  <si>
    <t>Ремонт ВВП, ТУ, ввода ХВС Украинский бульвар, д.20</t>
  </si>
  <si>
    <t>Ремонт межпанельных швов Украинский бульвар, д.20, кв.70</t>
  </si>
  <si>
    <t>1 кв.</t>
  </si>
  <si>
    <t>Ремонт межпанельных швов Украинский бульвар, д.20, кв.80</t>
  </si>
  <si>
    <t>кв</t>
  </si>
  <si>
    <t>Ремонт отдельных мест покрытия из асбестцементных листов</t>
  </si>
  <si>
    <t>Ремонт подъезда  Украинский бульвар  д20 п.2</t>
  </si>
  <si>
    <t>Ремонт подъезда Украинский бульвар д.20, п.4</t>
  </si>
  <si>
    <t>Ремонт подъезда Украинский бульвар, д.20, п.3</t>
  </si>
  <si>
    <t>Ремонт сборок  д20 на стояках отопления со сбросом и послед заполн</t>
  </si>
  <si>
    <t>Смена труб отопления д 20 с проведением сварочных работ</t>
  </si>
  <si>
    <t>Смена шарового крана д 20 (ХВС ГВС)</t>
  </si>
  <si>
    <t>Смена шарового крана на трубах  отопления с проведением сварочных рабо</t>
  </si>
  <si>
    <t>Снятие с последующ установк(после ремонтн раб) почтовых ящиков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</si>
  <si>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</si>
  <si>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</si>
  <si>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</si>
  <si>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</si>
  <si>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</si>
  <si>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</si>
  <si>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</si>
  <si>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</si>
  <si>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</si>
  <si>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</si>
  <si>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(или смена) информационных табличек на подъездах</t>
  </si>
  <si>
    <t>Устройство мелких бетонных конструктивных элементов</t>
  </si>
  <si>
    <t>0,25 м3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</si>
  <si>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</si>
  <si>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</si>
  <si>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</si>
  <si>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</si>
  <si>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</si>
  <si>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</si>
  <si>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</si>
  <si>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1.2</t>
  </si>
  <si>
    <t>4.5</t>
  </si>
  <si>
    <t>4.6</t>
  </si>
  <si>
    <t>4.7</t>
  </si>
  <si>
    <t>4.8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</si>
  <si>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</si>
  <si>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</si>
  <si>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</si>
  <si>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</si>
  <si>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</si>
  <si>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</si>
  <si>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</si>
  <si>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</si>
  <si>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</si>
  <si>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</si>
  <si>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</si>
  <si>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</si>
  <si>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</si>
  <si>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</si>
  <si>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</si>
  <si>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</si>
  <si>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</si>
  <si>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</si>
  <si>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</si>
  <si>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</si>
  <si>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</si>
  <si>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9.1</t>
  </si>
  <si>
    <t>12.2</t>
  </si>
  <si>
    <t>10.2</t>
  </si>
  <si>
    <t>11.2</t>
  </si>
  <si>
    <t>13.3</t>
  </si>
  <si>
    <t>13.4</t>
  </si>
  <si>
    <t>13.5</t>
  </si>
  <si>
    <t>14</t>
  </si>
  <si>
    <t>15</t>
  </si>
  <si>
    <t>16</t>
  </si>
  <si>
    <t>Восстановление крепления мелких констр.элем (поручни, пружины)</t>
  </si>
  <si>
    <t>13.6</t>
  </si>
  <si>
    <t>13.7</t>
  </si>
  <si>
    <t>13.8</t>
  </si>
  <si>
    <t>13.9</t>
  </si>
  <si>
    <t>13.10</t>
  </si>
  <si>
    <t>13.11</t>
  </si>
  <si>
    <t>13.12</t>
  </si>
  <si>
    <t>13.13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</si>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</sst>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123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4" fontId="35" fillId="0" borderId="2" xfId="5" applyNumberFormat="1" applyFont="1" applyFill="1" applyBorder="1" applyAlignment="1">
      <alignment horizontal="right" vertical="center"/>
    </xf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0" borderId="2" xfId="5" applyFont="1" applyFill="1" applyBorder="1" applyAlignment="1">
      <alignment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49" fontId="35" fillId="0" borderId="3" xfId="4" applyNumberFormat="1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9" fontId="35" fillId="0" borderId="2" xfId="37" applyNumberFormat="1" applyFont="1" applyFill="1" applyBorder="1"/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2" xfId="5" applyNumberFormat="1" applyFont="1" applyFill="1" applyBorder="1" applyAlignment="1">
      <alignment horizontal="right" vertical="center"/>
    </xf>
    <xf numFmtId="0" fontId="36" fillId="4" borderId="2" xfId="62" applyFont="1" applyFill="1" applyBorder="1" applyAlignment="1">
      <alignment horizontal="left" vertical="top" wrapText="1"/>
    </xf>
    <xf numFmtId="49" fontId="33" fillId="0" borderId="2" xfId="2" applyNumberFormat="1" applyFill="1" applyBorder="1"/>
    <xf numFmtId="165" fontId="33" fillId="0" borderId="2" xfId="2" applyNumberFormat="1" applyFill="1" applyBorder="1"/>
    <xf numFmtId="49" fontId="1" fillId="0" borderId="2" xfId="2" applyNumberFormat="1" applyFon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6"/>
  <sheetViews>
    <sheetView tabSelected="1" topLeftCell="A19" zoomScaleNormal="100" workbookViewId="0">
      <selection activeCell="F1" sqref="F1:F1048576"/>
    </sheetView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9.140625" style="24" customWidth="1"/>
    <col min="5" max="5" width="12.7109375" style="24" customWidth="1"/>
    <col min="6" max="6" width="26" style="59" customWidth="1"/>
    <col min="7" max="16384" width="9.140625" style="1"/>
  </cols>
  <sheetData>
    <row r="3" spans="1:7" ht="15.75" customHeight="1" x14ac:dyDescent="0.25">
      <c r="A3" s="97" t="s">
        <v>4</v>
      </c>
      <c r="B3" s="97"/>
      <c r="C3" s="97"/>
      <c r="D3" s="97"/>
      <c r="E3" s="97"/>
    </row>
    <row r="4" spans="1:7" ht="15" customHeight="1" x14ac:dyDescent="0.25">
      <c r="A4" s="97" t="s">
        <v>54</v>
      </c>
      <c r="B4" s="97"/>
      <c r="C4" s="97"/>
      <c r="D4" s="97"/>
      <c r="E4" s="97"/>
    </row>
    <row r="5" spans="1:7" ht="17.25" customHeight="1" x14ac:dyDescent="0.25">
      <c r="A5" s="98" t="s">
        <v>62</v>
      </c>
      <c r="B5" s="98"/>
      <c r="C5" s="98"/>
      <c r="D5" s="98"/>
      <c r="E5" s="98"/>
    </row>
    <row r="6" spans="1:7" x14ac:dyDescent="0.25">
      <c r="B6" s="94" t="s">
        <v>169</v>
      </c>
      <c r="C6" s="96">
        <v>4450.8999999999996</v>
      </c>
      <c r="D6" s="95" t="s">
        <v>3</v>
      </c>
    </row>
    <row r="7" spans="1:7" ht="39" customHeight="1" x14ac:dyDescent="0.25">
      <c r="A7" s="99" t="s">
        <v>5</v>
      </c>
      <c r="B7" s="100"/>
      <c r="C7" s="100"/>
      <c r="D7" s="100"/>
      <c r="E7" s="101"/>
    </row>
    <row r="8" spans="1:7" x14ac:dyDescent="0.25">
      <c r="A8" s="84">
        <v>1</v>
      </c>
      <c r="B8" s="102" t="s">
        <v>63</v>
      </c>
      <c r="C8" s="103"/>
      <c r="D8" s="104">
        <v>-2342198.89</v>
      </c>
      <c r="E8" s="105"/>
    </row>
    <row r="9" spans="1:7" ht="30" x14ac:dyDescent="0.25">
      <c r="A9" s="47">
        <v>2</v>
      </c>
      <c r="B9" s="82" t="s">
        <v>6</v>
      </c>
      <c r="C9" s="33"/>
      <c r="D9" s="106">
        <f>D10+D11+D12</f>
        <v>1700633.02</v>
      </c>
      <c r="E9" s="106"/>
      <c r="F9" s="73"/>
      <c r="G9" s="73"/>
    </row>
    <row r="10" spans="1:7" x14ac:dyDescent="0.25">
      <c r="A10" s="48" t="s">
        <v>15</v>
      </c>
      <c r="B10" s="26" t="s">
        <v>16</v>
      </c>
      <c r="C10" s="34"/>
      <c r="D10" s="107">
        <v>1685114.22</v>
      </c>
      <c r="E10" s="108"/>
    </row>
    <row r="11" spans="1:7" x14ac:dyDescent="0.25">
      <c r="A11" s="48" t="s">
        <v>17</v>
      </c>
      <c r="B11" s="26" t="s">
        <v>14</v>
      </c>
      <c r="C11" s="34"/>
      <c r="D11" s="107">
        <v>0</v>
      </c>
      <c r="E11" s="108"/>
    </row>
    <row r="12" spans="1:7" x14ac:dyDescent="0.25">
      <c r="A12" s="48" t="s">
        <v>18</v>
      </c>
      <c r="B12" s="26" t="s">
        <v>7</v>
      </c>
      <c r="C12" s="34"/>
      <c r="D12" s="107">
        <v>15518.8</v>
      </c>
      <c r="E12" s="108"/>
    </row>
    <row r="13" spans="1:7" ht="30.75" customHeight="1" x14ac:dyDescent="0.25">
      <c r="A13" s="47">
        <v>3</v>
      </c>
      <c r="B13" s="109" t="s">
        <v>24</v>
      </c>
      <c r="C13" s="109"/>
      <c r="D13" s="110">
        <f>D14+D15+D16</f>
        <v>1793156.57</v>
      </c>
      <c r="E13" s="111"/>
    </row>
    <row r="14" spans="1:7" x14ac:dyDescent="0.25">
      <c r="A14" s="48" t="s">
        <v>19</v>
      </c>
      <c r="B14" s="26" t="s">
        <v>16</v>
      </c>
      <c r="C14" s="34"/>
      <c r="D14" s="107">
        <v>1777637.77</v>
      </c>
      <c r="E14" s="108"/>
    </row>
    <row r="15" spans="1:7" x14ac:dyDescent="0.25">
      <c r="A15" s="48" t="s">
        <v>20</v>
      </c>
      <c r="B15" s="26" t="s">
        <v>14</v>
      </c>
      <c r="C15" s="34"/>
      <c r="D15" s="107">
        <v>0</v>
      </c>
      <c r="E15" s="108"/>
    </row>
    <row r="16" spans="1:7" x14ac:dyDescent="0.25">
      <c r="A16" s="48" t="s">
        <v>21</v>
      </c>
      <c r="B16" s="26" t="s">
        <v>7</v>
      </c>
      <c r="C16" s="34"/>
      <c r="D16" s="107">
        <f>D12</f>
        <v>15518.8</v>
      </c>
      <c r="E16" s="108"/>
    </row>
    <row r="17" spans="1:8" x14ac:dyDescent="0.25">
      <c r="A17" s="48">
        <v>4</v>
      </c>
      <c r="B17" s="26" t="s">
        <v>22</v>
      </c>
      <c r="C17" s="34"/>
      <c r="D17" s="112">
        <f>D9-D13</f>
        <v>-92523.550000000047</v>
      </c>
      <c r="E17" s="113"/>
    </row>
    <row r="18" spans="1:8" ht="30" customHeight="1" x14ac:dyDescent="0.25">
      <c r="A18" s="47">
        <v>5</v>
      </c>
      <c r="B18" s="119" t="s">
        <v>25</v>
      </c>
      <c r="C18" s="120"/>
      <c r="D18" s="121">
        <f>C98</f>
        <v>2427727.6800000002</v>
      </c>
      <c r="E18" s="122"/>
    </row>
    <row r="19" spans="1:8" x14ac:dyDescent="0.25">
      <c r="A19" s="48">
        <v>6</v>
      </c>
      <c r="B19" s="26" t="s">
        <v>8</v>
      </c>
      <c r="C19" s="34"/>
      <c r="D19" s="112">
        <f>D9-D18</f>
        <v>-727094.66000000015</v>
      </c>
      <c r="E19" s="113"/>
    </row>
    <row r="20" spans="1:8" x14ac:dyDescent="0.25">
      <c r="A20" s="84">
        <v>7</v>
      </c>
      <c r="B20" s="85" t="s">
        <v>64</v>
      </c>
      <c r="C20" s="86"/>
      <c r="D20" s="104">
        <f>D8+D9-D18</f>
        <v>-3069293.5500000003</v>
      </c>
      <c r="E20" s="105"/>
    </row>
    <row r="21" spans="1:8" x14ac:dyDescent="0.25">
      <c r="A21" s="48"/>
      <c r="B21" s="25"/>
      <c r="C21" s="35"/>
      <c r="D21" s="114"/>
      <c r="E21" s="115"/>
    </row>
    <row r="22" spans="1:8" ht="21.75" customHeight="1" x14ac:dyDescent="0.25">
      <c r="A22" s="116" t="s">
        <v>9</v>
      </c>
      <c r="B22" s="117"/>
      <c r="C22" s="117"/>
      <c r="D22" s="117"/>
      <c r="E22" s="118"/>
    </row>
    <row r="23" spans="1:8" ht="73.5" customHeight="1" x14ac:dyDescent="0.25">
      <c r="A23" s="48" t="s">
        <v>23</v>
      </c>
      <c r="B23" s="83" t="s">
        <v>0</v>
      </c>
      <c r="C23" s="36" t="s">
        <v>10</v>
      </c>
      <c r="D23" s="27" t="s">
        <v>11</v>
      </c>
      <c r="E23" s="28" t="s">
        <v>1</v>
      </c>
    </row>
    <row r="24" spans="1:8" x14ac:dyDescent="0.25">
      <c r="A24" s="50">
        <v>1</v>
      </c>
      <c r="B24" s="2" t="s">
        <v>39</v>
      </c>
      <c r="C24" s="37">
        <f>C25+C26</f>
        <v>289326.3</v>
      </c>
      <c r="D24" s="3"/>
      <c r="E24" s="3"/>
    </row>
    <row r="25" spans="1:8" s="8" customFormat="1" x14ac:dyDescent="0.25">
      <c r="A25" s="51" t="s">
        <v>26</v>
      </c>
      <c r="B25" s="89" t="s">
        <v>112</v>
      </c>
      <c r="C25" s="90">
        <v>133527</v>
      </c>
      <c r="D25" s="89" t="s">
        <v>3</v>
      </c>
      <c r="E25" s="90">
        <v>26705.4</v>
      </c>
      <c r="F25" s="79"/>
      <c r="G25" s="7"/>
      <c r="H25" s="7"/>
    </row>
    <row r="26" spans="1:8" s="8" customFormat="1" x14ac:dyDescent="0.25">
      <c r="A26" s="51" t="s">
        <v>124</v>
      </c>
      <c r="B26" s="89" t="s">
        <v>113</v>
      </c>
      <c r="C26" s="90">
        <v>155799.29999999999</v>
      </c>
      <c r="D26" s="89" t="s">
        <v>3</v>
      </c>
      <c r="E26" s="90">
        <v>26705.4</v>
      </c>
      <c r="F26" s="79"/>
      <c r="G26" s="7"/>
      <c r="H26" s="7"/>
    </row>
    <row r="27" spans="1:8" s="9" customFormat="1" ht="28.5" x14ac:dyDescent="0.25">
      <c r="A27" s="50">
        <v>2</v>
      </c>
      <c r="B27" s="2" t="s">
        <v>40</v>
      </c>
      <c r="C27" s="37">
        <f>C28+C29</f>
        <v>142430.58000000002</v>
      </c>
      <c r="D27" s="3"/>
      <c r="E27" s="3"/>
      <c r="F27" s="80"/>
    </row>
    <row r="28" spans="1:8" s="8" customFormat="1" x14ac:dyDescent="0.25">
      <c r="A28" s="51" t="s">
        <v>15</v>
      </c>
      <c r="B28" s="89" t="s">
        <v>108</v>
      </c>
      <c r="C28" s="90">
        <v>64538.94</v>
      </c>
      <c r="D28" s="89" t="s">
        <v>3</v>
      </c>
      <c r="E28" s="90">
        <v>26705.4</v>
      </c>
      <c r="F28" s="79"/>
      <c r="G28" s="7"/>
      <c r="H28" s="7"/>
    </row>
    <row r="29" spans="1:8" s="8" customFormat="1" x14ac:dyDescent="0.25">
      <c r="A29" s="51" t="s">
        <v>17</v>
      </c>
      <c r="B29" s="89" t="s">
        <v>109</v>
      </c>
      <c r="C29" s="90">
        <v>77891.64</v>
      </c>
      <c r="D29" s="89" t="s">
        <v>3</v>
      </c>
      <c r="E29" s="90">
        <v>26705.4</v>
      </c>
      <c r="F29" s="79"/>
      <c r="G29" s="7"/>
      <c r="H29" s="7"/>
    </row>
    <row r="30" spans="1:8" s="9" customFormat="1" x14ac:dyDescent="0.25">
      <c r="A30" s="50">
        <v>3</v>
      </c>
      <c r="B30" s="2" t="s">
        <v>41</v>
      </c>
      <c r="C30" s="37">
        <f>C31</f>
        <v>0</v>
      </c>
      <c r="D30" s="30"/>
      <c r="E30" s="3"/>
      <c r="F30" s="80"/>
    </row>
    <row r="31" spans="1:8" s="8" customFormat="1" x14ac:dyDescent="0.25">
      <c r="A31" s="51" t="s">
        <v>19</v>
      </c>
      <c r="B31" s="5"/>
      <c r="C31" s="38"/>
      <c r="D31" s="29"/>
      <c r="E31" s="6"/>
      <c r="F31" s="79"/>
      <c r="G31" s="7"/>
      <c r="H31" s="7"/>
    </row>
    <row r="32" spans="1:8" s="9" customFormat="1" ht="28.5" x14ac:dyDescent="0.25">
      <c r="A32" s="50">
        <v>4</v>
      </c>
      <c r="B32" s="2" t="s">
        <v>42</v>
      </c>
      <c r="C32" s="37">
        <f>SUM(C33:C40)</f>
        <v>42952.97</v>
      </c>
      <c r="D32" s="3"/>
      <c r="E32" s="3"/>
      <c r="F32" s="80"/>
    </row>
    <row r="33" spans="1:8" s="8" customFormat="1" x14ac:dyDescent="0.25">
      <c r="A33" s="51" t="s">
        <v>27</v>
      </c>
      <c r="B33" s="89" t="s">
        <v>68</v>
      </c>
      <c r="C33" s="90">
        <v>4005.81</v>
      </c>
      <c r="D33" s="89" t="s">
        <v>3</v>
      </c>
      <c r="E33" s="90">
        <v>26705.4</v>
      </c>
      <c r="F33" s="79"/>
      <c r="G33" s="7"/>
      <c r="H33" s="7"/>
    </row>
    <row r="34" spans="1:8" s="8" customFormat="1" x14ac:dyDescent="0.25">
      <c r="A34" s="51" t="s">
        <v>28</v>
      </c>
      <c r="B34" s="89" t="s">
        <v>69</v>
      </c>
      <c r="C34" s="90">
        <v>3338.18</v>
      </c>
      <c r="D34" s="89" t="s">
        <v>3</v>
      </c>
      <c r="E34" s="90">
        <v>26705.4</v>
      </c>
      <c r="F34" s="79"/>
      <c r="G34" s="7"/>
      <c r="H34" s="7"/>
    </row>
    <row r="35" spans="1:8" s="8" customFormat="1" x14ac:dyDescent="0.25">
      <c r="A35" s="51" t="s">
        <v>29</v>
      </c>
      <c r="B35" s="89" t="s">
        <v>118</v>
      </c>
      <c r="C35" s="90">
        <v>3116.52</v>
      </c>
      <c r="D35" s="89" t="s">
        <v>3</v>
      </c>
      <c r="E35" s="90">
        <v>26705.4</v>
      </c>
      <c r="F35" s="79"/>
      <c r="G35" s="7"/>
      <c r="H35" s="7"/>
    </row>
    <row r="36" spans="1:8" s="8" customFormat="1" x14ac:dyDescent="0.25">
      <c r="A36" s="51" t="s">
        <v>30</v>
      </c>
      <c r="B36" s="89" t="s">
        <v>119</v>
      </c>
      <c r="C36" s="90">
        <v>2892.19</v>
      </c>
      <c r="D36" s="89" t="s">
        <v>3</v>
      </c>
      <c r="E36" s="90">
        <v>26705.4</v>
      </c>
      <c r="F36" s="79"/>
      <c r="G36" s="7"/>
      <c r="H36" s="7"/>
    </row>
    <row r="37" spans="1:8" s="8" customFormat="1" x14ac:dyDescent="0.25">
      <c r="A37" s="51" t="s">
        <v>125</v>
      </c>
      <c r="B37" s="89" t="s">
        <v>85</v>
      </c>
      <c r="C37" s="90">
        <v>1781.25</v>
      </c>
      <c r="D37" s="89" t="s">
        <v>3</v>
      </c>
      <c r="E37" s="90">
        <v>26705.4</v>
      </c>
      <c r="F37" s="79"/>
      <c r="G37" s="7"/>
      <c r="H37" s="7"/>
    </row>
    <row r="38" spans="1:8" s="8" customFormat="1" x14ac:dyDescent="0.25">
      <c r="A38" s="51" t="s">
        <v>126</v>
      </c>
      <c r="B38" s="89" t="s">
        <v>86</v>
      </c>
      <c r="C38" s="90">
        <v>2002.91</v>
      </c>
      <c r="D38" s="89" t="s">
        <v>3</v>
      </c>
      <c r="E38" s="90">
        <v>26705.4</v>
      </c>
      <c r="F38" s="79"/>
      <c r="G38" s="7"/>
      <c r="H38" s="7"/>
    </row>
    <row r="39" spans="1:8" s="8" customFormat="1" x14ac:dyDescent="0.25">
      <c r="A39" s="51" t="s">
        <v>127</v>
      </c>
      <c r="B39" s="89" t="s">
        <v>121</v>
      </c>
      <c r="C39" s="90">
        <v>12463.41</v>
      </c>
      <c r="D39" s="89" t="s">
        <v>3</v>
      </c>
      <c r="E39" s="90">
        <v>26705.4</v>
      </c>
      <c r="F39" s="79"/>
      <c r="G39" s="7"/>
      <c r="H39" s="7"/>
    </row>
    <row r="40" spans="1:8" s="8" customFormat="1" x14ac:dyDescent="0.25">
      <c r="A40" s="51" t="s">
        <v>128</v>
      </c>
      <c r="B40" s="89" t="s">
        <v>122</v>
      </c>
      <c r="C40" s="90">
        <v>13352.7</v>
      </c>
      <c r="D40" s="89" t="s">
        <v>3</v>
      </c>
      <c r="E40" s="90">
        <v>26705.4</v>
      </c>
      <c r="F40" s="79"/>
      <c r="G40" s="7"/>
      <c r="H40" s="7"/>
    </row>
    <row r="41" spans="1:8" ht="42.75" outlineLevel="1" x14ac:dyDescent="0.25">
      <c r="A41" s="50">
        <v>5</v>
      </c>
      <c r="B41" s="88" t="s">
        <v>123</v>
      </c>
      <c r="C41" s="39">
        <f>SUM(C42:C64)</f>
        <v>1107481.81</v>
      </c>
      <c r="D41" s="10"/>
      <c r="E41" s="10"/>
      <c r="G41" s="4"/>
    </row>
    <row r="42" spans="1:8" outlineLevel="1" x14ac:dyDescent="0.25">
      <c r="A42" s="48" t="s">
        <v>31</v>
      </c>
      <c r="B42" s="89" t="s">
        <v>76</v>
      </c>
      <c r="C42" s="90">
        <v>3066.6</v>
      </c>
      <c r="D42" s="89" t="s">
        <v>55</v>
      </c>
      <c r="E42" s="90">
        <v>3</v>
      </c>
      <c r="G42" s="4"/>
    </row>
    <row r="43" spans="1:8" outlineLevel="1" x14ac:dyDescent="0.25">
      <c r="A43" s="48" t="s">
        <v>32</v>
      </c>
      <c r="B43" s="89" t="s">
        <v>77</v>
      </c>
      <c r="C43" s="90">
        <v>5663.43</v>
      </c>
      <c r="D43" s="89" t="s">
        <v>55</v>
      </c>
      <c r="E43" s="90">
        <v>3</v>
      </c>
      <c r="G43" s="4"/>
    </row>
    <row r="44" spans="1:8" s="14" customFormat="1" outlineLevel="2" x14ac:dyDescent="0.25">
      <c r="A44" s="48" t="s">
        <v>129</v>
      </c>
      <c r="B44" s="89" t="s">
        <v>80</v>
      </c>
      <c r="C44" s="90">
        <v>21580.26</v>
      </c>
      <c r="D44" s="89" t="s">
        <v>3</v>
      </c>
      <c r="E44" s="90">
        <v>16080.67</v>
      </c>
      <c r="F44" s="81"/>
    </row>
    <row r="45" spans="1:8" s="14" customFormat="1" outlineLevel="2" x14ac:dyDescent="0.25">
      <c r="A45" s="48" t="s">
        <v>130</v>
      </c>
      <c r="B45" s="89" t="s">
        <v>81</v>
      </c>
      <c r="C45" s="90">
        <v>38055.19</v>
      </c>
      <c r="D45" s="89" t="s">
        <v>3</v>
      </c>
      <c r="E45" s="90">
        <v>26705.4</v>
      </c>
      <c r="F45" s="81"/>
    </row>
    <row r="46" spans="1:8" s="14" customFormat="1" outlineLevel="2" x14ac:dyDescent="0.25">
      <c r="A46" s="48" t="s">
        <v>131</v>
      </c>
      <c r="B46" s="89" t="s">
        <v>84</v>
      </c>
      <c r="C46" s="90">
        <v>4143.3900000000003</v>
      </c>
      <c r="D46" s="89" t="s">
        <v>3</v>
      </c>
      <c r="E46" s="90">
        <v>1.18</v>
      </c>
      <c r="F46" s="81"/>
    </row>
    <row r="47" spans="1:8" s="14" customFormat="1" outlineLevel="2" x14ac:dyDescent="0.25">
      <c r="A47" s="48" t="s">
        <v>132</v>
      </c>
      <c r="B47" s="89" t="s">
        <v>87</v>
      </c>
      <c r="C47" s="90">
        <v>100160.48</v>
      </c>
      <c r="D47" s="89" t="s">
        <v>56</v>
      </c>
      <c r="E47" s="90">
        <v>1</v>
      </c>
      <c r="F47" s="81"/>
    </row>
    <row r="48" spans="1:8" s="14" customFormat="1" outlineLevel="2" x14ac:dyDescent="0.25">
      <c r="A48" s="48" t="s">
        <v>133</v>
      </c>
      <c r="B48" s="89" t="s">
        <v>88</v>
      </c>
      <c r="C48" s="90">
        <v>32219.88</v>
      </c>
      <c r="D48" s="89" t="s">
        <v>89</v>
      </c>
      <c r="E48" s="90">
        <v>21</v>
      </c>
      <c r="F48" s="81"/>
    </row>
    <row r="49" spans="1:6" s="14" customFormat="1" outlineLevel="2" x14ac:dyDescent="0.25">
      <c r="A49" s="48" t="s">
        <v>134</v>
      </c>
      <c r="B49" s="89" t="s">
        <v>90</v>
      </c>
      <c r="C49" s="90">
        <v>198997.39</v>
      </c>
      <c r="D49" s="89" t="s">
        <v>56</v>
      </c>
      <c r="E49" s="90">
        <v>1</v>
      </c>
      <c r="F49" s="81"/>
    </row>
    <row r="50" spans="1:6" s="14" customFormat="1" outlineLevel="2" x14ac:dyDescent="0.25">
      <c r="A50" s="48" t="s">
        <v>135</v>
      </c>
      <c r="B50" s="89" t="s">
        <v>91</v>
      </c>
      <c r="C50" s="90">
        <v>35717.269999999997</v>
      </c>
      <c r="D50" s="89" t="s">
        <v>92</v>
      </c>
      <c r="E50" s="90">
        <v>1</v>
      </c>
      <c r="F50" s="81"/>
    </row>
    <row r="51" spans="1:6" s="14" customFormat="1" outlineLevel="2" x14ac:dyDescent="0.25">
      <c r="A51" s="48" t="s">
        <v>136</v>
      </c>
      <c r="B51" s="89" t="s">
        <v>93</v>
      </c>
      <c r="C51" s="90">
        <v>45920.62</v>
      </c>
      <c r="D51" s="89" t="s">
        <v>94</v>
      </c>
      <c r="E51" s="90">
        <v>1</v>
      </c>
      <c r="F51" s="81"/>
    </row>
    <row r="52" spans="1:6" s="14" customFormat="1" outlineLevel="2" x14ac:dyDescent="0.25">
      <c r="A52" s="48" t="s">
        <v>137</v>
      </c>
      <c r="B52" s="89" t="s">
        <v>95</v>
      </c>
      <c r="C52" s="90">
        <v>2887.41</v>
      </c>
      <c r="D52" s="89" t="s">
        <v>3</v>
      </c>
      <c r="E52" s="90">
        <v>1.5</v>
      </c>
      <c r="F52" s="81"/>
    </row>
    <row r="53" spans="1:6" s="14" customFormat="1" outlineLevel="2" x14ac:dyDescent="0.25">
      <c r="A53" s="48" t="s">
        <v>138</v>
      </c>
      <c r="B53" s="89" t="s">
        <v>96</v>
      </c>
      <c r="C53" s="90">
        <v>200989.22</v>
      </c>
      <c r="D53" s="89" t="s">
        <v>60</v>
      </c>
      <c r="E53" s="90">
        <v>1</v>
      </c>
      <c r="F53" s="81"/>
    </row>
    <row r="54" spans="1:6" s="14" customFormat="1" outlineLevel="2" x14ac:dyDescent="0.25">
      <c r="A54" s="48" t="s">
        <v>139</v>
      </c>
      <c r="B54" s="89" t="s">
        <v>97</v>
      </c>
      <c r="C54" s="90">
        <v>172841.94</v>
      </c>
      <c r="D54" s="89" t="s">
        <v>60</v>
      </c>
      <c r="E54" s="90">
        <v>1</v>
      </c>
      <c r="F54" s="81"/>
    </row>
    <row r="55" spans="1:6" s="14" customFormat="1" outlineLevel="2" x14ac:dyDescent="0.25">
      <c r="A55" s="48" t="s">
        <v>140</v>
      </c>
      <c r="B55" s="89" t="s">
        <v>98</v>
      </c>
      <c r="C55" s="90">
        <v>193828.89</v>
      </c>
      <c r="D55" s="89" t="s">
        <v>60</v>
      </c>
      <c r="E55" s="90">
        <v>1</v>
      </c>
      <c r="F55" s="81"/>
    </row>
    <row r="56" spans="1:6" s="14" customFormat="1" outlineLevel="2" x14ac:dyDescent="0.25">
      <c r="A56" s="48" t="s">
        <v>141</v>
      </c>
      <c r="B56" s="89" t="s">
        <v>99</v>
      </c>
      <c r="C56" s="90">
        <v>5001.6899999999996</v>
      </c>
      <c r="D56" s="89" t="s">
        <v>55</v>
      </c>
      <c r="E56" s="90">
        <v>1</v>
      </c>
      <c r="F56" s="81"/>
    </row>
    <row r="57" spans="1:6" s="14" customFormat="1" outlineLevel="2" x14ac:dyDescent="0.25">
      <c r="A57" s="48" t="s">
        <v>142</v>
      </c>
      <c r="B57" s="89" t="s">
        <v>100</v>
      </c>
      <c r="C57" s="90">
        <v>10042.5</v>
      </c>
      <c r="D57" s="89" t="s">
        <v>57</v>
      </c>
      <c r="E57" s="90">
        <v>1</v>
      </c>
      <c r="F57" s="81"/>
    </row>
    <row r="58" spans="1:6" s="14" customFormat="1" outlineLevel="2" x14ac:dyDescent="0.25">
      <c r="A58" s="48" t="s">
        <v>143</v>
      </c>
      <c r="B58" s="89" t="s">
        <v>101</v>
      </c>
      <c r="C58" s="90">
        <v>8175.58</v>
      </c>
      <c r="D58" s="89" t="s">
        <v>55</v>
      </c>
      <c r="E58" s="90">
        <v>2</v>
      </c>
      <c r="F58" s="81"/>
    </row>
    <row r="59" spans="1:6" s="14" customFormat="1" outlineLevel="2" x14ac:dyDescent="0.25">
      <c r="A59" s="48" t="s">
        <v>144</v>
      </c>
      <c r="B59" s="89" t="s">
        <v>102</v>
      </c>
      <c r="C59" s="90">
        <v>10588.45</v>
      </c>
      <c r="D59" s="89" t="s">
        <v>55</v>
      </c>
      <c r="E59" s="90">
        <v>1</v>
      </c>
      <c r="F59" s="81"/>
    </row>
    <row r="60" spans="1:6" s="14" customFormat="1" outlineLevel="2" x14ac:dyDescent="0.25">
      <c r="A60" s="48" t="s">
        <v>145</v>
      </c>
      <c r="B60" s="89" t="s">
        <v>103</v>
      </c>
      <c r="C60" s="90">
        <v>4185.16</v>
      </c>
      <c r="D60" s="89" t="s">
        <v>55</v>
      </c>
      <c r="E60" s="90">
        <v>4</v>
      </c>
      <c r="F60" s="81"/>
    </row>
    <row r="61" spans="1:6" s="14" customFormat="1" outlineLevel="2" x14ac:dyDescent="0.25">
      <c r="A61" s="48" t="s">
        <v>146</v>
      </c>
      <c r="B61" s="89" t="s">
        <v>114</v>
      </c>
      <c r="C61" s="90">
        <v>5063.95</v>
      </c>
      <c r="D61" s="89" t="s">
        <v>55</v>
      </c>
      <c r="E61" s="90">
        <v>5</v>
      </c>
      <c r="F61" s="81"/>
    </row>
    <row r="62" spans="1:6" s="14" customFormat="1" outlineLevel="2" x14ac:dyDescent="0.25">
      <c r="A62" s="48" t="s">
        <v>147</v>
      </c>
      <c r="B62" s="89" t="s">
        <v>115</v>
      </c>
      <c r="C62" s="90">
        <v>7197.92</v>
      </c>
      <c r="D62" s="89" t="s">
        <v>116</v>
      </c>
      <c r="E62" s="90">
        <v>0.6</v>
      </c>
      <c r="F62" s="81"/>
    </row>
    <row r="63" spans="1:6" s="14" customFormat="1" outlineLevel="2" x14ac:dyDescent="0.25">
      <c r="A63" s="48" t="s">
        <v>148</v>
      </c>
      <c r="B63" s="89" t="s">
        <v>120</v>
      </c>
      <c r="C63" s="90">
        <v>1154.5899999999999</v>
      </c>
      <c r="D63" s="89" t="s">
        <v>57</v>
      </c>
      <c r="E63" s="90">
        <v>0.3</v>
      </c>
      <c r="F63" s="81"/>
    </row>
    <row r="64" spans="1:6" s="14" customFormat="1" outlineLevel="2" x14ac:dyDescent="0.25">
      <c r="A64" s="48" t="s">
        <v>149</v>
      </c>
      <c r="B64" s="64"/>
      <c r="C64" s="65"/>
      <c r="D64" s="63"/>
      <c r="E64" s="63"/>
      <c r="F64" s="81"/>
    </row>
    <row r="65" spans="1:8" s="14" customFormat="1" ht="28.5" outlineLevel="2" x14ac:dyDescent="0.25">
      <c r="A65" s="68">
        <v>6</v>
      </c>
      <c r="B65" s="2" t="s">
        <v>43</v>
      </c>
      <c r="C65" s="40">
        <f>C66</f>
        <v>0</v>
      </c>
      <c r="D65" s="13"/>
      <c r="E65" s="13"/>
      <c r="F65" s="81"/>
    </row>
    <row r="66" spans="1:8" s="14" customFormat="1" outlineLevel="2" x14ac:dyDescent="0.25">
      <c r="A66" s="69" t="s">
        <v>33</v>
      </c>
      <c r="B66" s="11"/>
      <c r="C66" s="15"/>
      <c r="D66" s="12"/>
      <c r="E66" s="66"/>
      <c r="F66" s="81"/>
    </row>
    <row r="67" spans="1:8" s="14" customFormat="1" ht="28.5" outlineLevel="2" x14ac:dyDescent="0.25">
      <c r="A67" s="70">
        <v>7</v>
      </c>
      <c r="B67" s="2" t="s">
        <v>44</v>
      </c>
      <c r="C67" s="40">
        <f>C68</f>
        <v>0</v>
      </c>
      <c r="D67" s="13"/>
      <c r="E67" s="67"/>
      <c r="F67" s="81"/>
    </row>
    <row r="68" spans="1:8" s="14" customFormat="1" outlineLevel="2" x14ac:dyDescent="0.25">
      <c r="A68" s="69" t="s">
        <v>53</v>
      </c>
      <c r="B68" s="72"/>
      <c r="C68" s="15"/>
      <c r="D68" s="12"/>
      <c r="E68" s="66"/>
      <c r="F68" s="81"/>
    </row>
    <row r="69" spans="1:8" s="14" customFormat="1" outlineLevel="2" x14ac:dyDescent="0.25">
      <c r="A69" s="70">
        <v>8</v>
      </c>
      <c r="B69" s="74" t="s">
        <v>45</v>
      </c>
      <c r="C69" s="75">
        <v>0</v>
      </c>
      <c r="D69" s="76"/>
      <c r="E69" s="76"/>
      <c r="F69" s="81"/>
    </row>
    <row r="70" spans="1:8" s="14" customFormat="1" ht="28.5" outlineLevel="2" x14ac:dyDescent="0.25">
      <c r="A70" s="70">
        <v>9</v>
      </c>
      <c r="B70" s="2" t="s">
        <v>46</v>
      </c>
      <c r="C70" s="40">
        <f>SUM(C71:C71)</f>
        <v>7954.92</v>
      </c>
      <c r="D70" s="13"/>
      <c r="E70" s="13"/>
      <c r="F70" s="81"/>
    </row>
    <row r="71" spans="1:8" s="8" customFormat="1" x14ac:dyDescent="0.25">
      <c r="A71" s="71" t="s">
        <v>150</v>
      </c>
      <c r="B71" s="89" t="s">
        <v>117</v>
      </c>
      <c r="C71" s="90">
        <v>7954.92</v>
      </c>
      <c r="D71" s="89" t="s">
        <v>3</v>
      </c>
      <c r="E71" s="90">
        <v>4.16</v>
      </c>
      <c r="F71" s="79"/>
      <c r="G71" s="7"/>
      <c r="H71" s="7"/>
    </row>
    <row r="72" spans="1:8" s="14" customFormat="1" ht="28.5" outlineLevel="2" x14ac:dyDescent="0.25">
      <c r="A72" s="70">
        <v>10</v>
      </c>
      <c r="B72" s="2" t="s">
        <v>47</v>
      </c>
      <c r="C72" s="40">
        <f>C73+C74</f>
        <v>17358.510000000002</v>
      </c>
      <c r="D72" s="13"/>
      <c r="E72" s="13"/>
      <c r="F72" s="81"/>
    </row>
    <row r="73" spans="1:8" s="8" customFormat="1" x14ac:dyDescent="0.25">
      <c r="A73" s="71" t="s">
        <v>34</v>
      </c>
      <c r="B73" s="89" t="s">
        <v>106</v>
      </c>
      <c r="C73" s="90">
        <v>8900.91</v>
      </c>
      <c r="D73" s="89" t="s">
        <v>3</v>
      </c>
      <c r="E73" s="90">
        <v>26705.4</v>
      </c>
      <c r="F73" s="79"/>
      <c r="G73" s="7"/>
      <c r="H73" s="7"/>
    </row>
    <row r="74" spans="1:8" s="8" customFormat="1" x14ac:dyDescent="0.25">
      <c r="A74" s="71" t="s">
        <v>152</v>
      </c>
      <c r="B74" s="89" t="s">
        <v>107</v>
      </c>
      <c r="C74" s="90">
        <v>8457.6</v>
      </c>
      <c r="D74" s="89" t="s">
        <v>3</v>
      </c>
      <c r="E74" s="90">
        <v>26705.4</v>
      </c>
      <c r="F74" s="79"/>
      <c r="G74" s="7"/>
      <c r="H74" s="7"/>
    </row>
    <row r="75" spans="1:8" s="14" customFormat="1" ht="28.5" outlineLevel="2" x14ac:dyDescent="0.25">
      <c r="A75" s="52">
        <v>11</v>
      </c>
      <c r="B75" s="16" t="s">
        <v>48</v>
      </c>
      <c r="C75" s="40">
        <f>C76+C77</f>
        <v>65871.539999999994</v>
      </c>
      <c r="D75" s="13"/>
      <c r="E75" s="13"/>
      <c r="F75" s="81"/>
    </row>
    <row r="76" spans="1:8" s="8" customFormat="1" x14ac:dyDescent="0.25">
      <c r="A76" s="57" t="s">
        <v>35</v>
      </c>
      <c r="B76" s="89" t="s">
        <v>104</v>
      </c>
      <c r="C76" s="90">
        <v>30265.23</v>
      </c>
      <c r="D76" s="89" t="s">
        <v>3</v>
      </c>
      <c r="E76" s="90">
        <v>26705.4</v>
      </c>
      <c r="F76" s="79"/>
      <c r="G76" s="7"/>
      <c r="H76" s="7"/>
    </row>
    <row r="77" spans="1:8" s="8" customFormat="1" x14ac:dyDescent="0.25">
      <c r="A77" s="57" t="s">
        <v>153</v>
      </c>
      <c r="B77" s="89" t="s">
        <v>105</v>
      </c>
      <c r="C77" s="90">
        <v>35606.31</v>
      </c>
      <c r="D77" s="89" t="s">
        <v>3</v>
      </c>
      <c r="E77" s="90">
        <v>26705.4</v>
      </c>
      <c r="F77" s="79"/>
      <c r="G77" s="7"/>
      <c r="H77" s="7"/>
    </row>
    <row r="78" spans="1:8" s="14" customFormat="1" ht="28.5" outlineLevel="2" x14ac:dyDescent="0.25">
      <c r="A78" s="52">
        <v>12</v>
      </c>
      <c r="B78" s="2" t="s">
        <v>49</v>
      </c>
      <c r="C78" s="40">
        <f>SUM(C79:C80)</f>
        <v>11603.9</v>
      </c>
      <c r="D78" s="13"/>
      <c r="E78" s="13"/>
      <c r="F78" s="81"/>
    </row>
    <row r="79" spans="1:8" s="8" customFormat="1" x14ac:dyDescent="0.25">
      <c r="A79" s="57" t="s">
        <v>36</v>
      </c>
      <c r="B79" s="89" t="s">
        <v>70</v>
      </c>
      <c r="C79" s="90">
        <v>11603.9</v>
      </c>
      <c r="D79" s="89" t="s">
        <v>3</v>
      </c>
      <c r="E79" s="90">
        <v>3315.4</v>
      </c>
      <c r="F79" s="79"/>
      <c r="G79" s="7"/>
      <c r="H79" s="7"/>
    </row>
    <row r="80" spans="1:8" s="8" customFormat="1" x14ac:dyDescent="0.25">
      <c r="A80" s="57" t="s">
        <v>151</v>
      </c>
      <c r="B80" s="5"/>
      <c r="C80" s="38"/>
      <c r="D80" s="29"/>
      <c r="E80" s="6"/>
      <c r="F80" s="79"/>
      <c r="G80" s="7"/>
      <c r="H80" s="7"/>
    </row>
    <row r="81" spans="1:8" s="14" customFormat="1" ht="57" outlineLevel="2" x14ac:dyDescent="0.25">
      <c r="A81" s="52">
        <v>13</v>
      </c>
      <c r="B81" s="2" t="s">
        <v>50</v>
      </c>
      <c r="C81" s="40">
        <f>SUM(C82:C94)</f>
        <v>330197.07000000007</v>
      </c>
      <c r="D81" s="13"/>
      <c r="E81" s="13"/>
      <c r="F81" s="81"/>
    </row>
    <row r="82" spans="1:8" s="8" customFormat="1" x14ac:dyDescent="0.25">
      <c r="A82" s="57" t="s">
        <v>37</v>
      </c>
      <c r="B82" s="91" t="s">
        <v>160</v>
      </c>
      <c r="C82" s="90">
        <v>9268.86</v>
      </c>
      <c r="D82" s="89" t="s">
        <v>55</v>
      </c>
      <c r="E82" s="90">
        <v>6</v>
      </c>
      <c r="F82" s="79"/>
      <c r="G82" s="7"/>
      <c r="H82" s="7"/>
    </row>
    <row r="83" spans="1:8" s="8" customFormat="1" x14ac:dyDescent="0.25">
      <c r="A83" s="57" t="s">
        <v>52</v>
      </c>
      <c r="B83" s="89" t="s">
        <v>65</v>
      </c>
      <c r="C83" s="90">
        <v>71379.210000000006</v>
      </c>
      <c r="D83" s="89" t="s">
        <v>55</v>
      </c>
      <c r="E83" s="90">
        <v>1</v>
      </c>
      <c r="F83" s="79"/>
      <c r="G83" s="7"/>
      <c r="H83" s="7"/>
    </row>
    <row r="84" spans="1:8" s="8" customFormat="1" x14ac:dyDescent="0.25">
      <c r="A84" s="57" t="s">
        <v>154</v>
      </c>
      <c r="B84" s="89" t="s">
        <v>66</v>
      </c>
      <c r="C84" s="90">
        <v>6774.13</v>
      </c>
      <c r="D84" s="89" t="s">
        <v>67</v>
      </c>
      <c r="E84" s="90">
        <v>1</v>
      </c>
      <c r="F84" s="79"/>
      <c r="G84" s="7"/>
      <c r="H84" s="7"/>
    </row>
    <row r="85" spans="1:8" s="8" customFormat="1" x14ac:dyDescent="0.25">
      <c r="A85" s="57" t="s">
        <v>155</v>
      </c>
      <c r="B85" s="89" t="s">
        <v>71</v>
      </c>
      <c r="C85" s="90">
        <v>8031.48</v>
      </c>
      <c r="D85" s="89" t="s">
        <v>55</v>
      </c>
      <c r="E85" s="90">
        <v>6</v>
      </c>
      <c r="F85" s="79"/>
      <c r="G85" s="7"/>
      <c r="H85" s="7"/>
    </row>
    <row r="86" spans="1:8" s="8" customFormat="1" x14ac:dyDescent="0.25">
      <c r="A86" s="57" t="s">
        <v>156</v>
      </c>
      <c r="B86" s="89" t="s">
        <v>72</v>
      </c>
      <c r="C86" s="90">
        <v>3276.63</v>
      </c>
      <c r="D86" s="89" t="s">
        <v>59</v>
      </c>
      <c r="E86" s="90">
        <v>0.3</v>
      </c>
      <c r="F86" s="79"/>
      <c r="G86" s="7"/>
      <c r="H86" s="7"/>
    </row>
    <row r="87" spans="1:8" s="8" customFormat="1" x14ac:dyDescent="0.25">
      <c r="A87" s="57" t="s">
        <v>161</v>
      </c>
      <c r="B87" s="89" t="s">
        <v>73</v>
      </c>
      <c r="C87" s="90">
        <v>9604.4599999999991</v>
      </c>
      <c r="D87" s="89" t="s">
        <v>55</v>
      </c>
      <c r="E87" s="90">
        <v>1</v>
      </c>
      <c r="F87" s="79"/>
      <c r="G87" s="7"/>
      <c r="H87" s="7"/>
    </row>
    <row r="88" spans="1:8" s="8" customFormat="1" x14ac:dyDescent="0.25">
      <c r="A88" s="57" t="s">
        <v>162</v>
      </c>
      <c r="B88" s="89" t="s">
        <v>74</v>
      </c>
      <c r="C88" s="90">
        <v>9901.4599999999991</v>
      </c>
      <c r="D88" s="89" t="s">
        <v>75</v>
      </c>
      <c r="E88" s="90">
        <v>3.5</v>
      </c>
      <c r="F88" s="79"/>
      <c r="G88" s="7"/>
      <c r="H88" s="7"/>
    </row>
    <row r="89" spans="1:8" s="8" customFormat="1" x14ac:dyDescent="0.25">
      <c r="A89" s="57" t="s">
        <v>163</v>
      </c>
      <c r="B89" s="89" t="s">
        <v>78</v>
      </c>
      <c r="C89" s="90">
        <v>15676.18</v>
      </c>
      <c r="D89" s="89" t="s">
        <v>79</v>
      </c>
      <c r="E89" s="90">
        <v>3.4</v>
      </c>
      <c r="F89" s="79"/>
      <c r="G89" s="7"/>
      <c r="H89" s="7"/>
    </row>
    <row r="90" spans="1:8" s="8" customFormat="1" x14ac:dyDescent="0.25">
      <c r="A90" s="57" t="s">
        <v>164</v>
      </c>
      <c r="B90" s="89" t="s">
        <v>82</v>
      </c>
      <c r="C90" s="90">
        <v>445.98</v>
      </c>
      <c r="D90" s="89" t="s">
        <v>3</v>
      </c>
      <c r="E90" s="90">
        <v>26705.4</v>
      </c>
      <c r="F90" s="79"/>
      <c r="G90" s="7"/>
      <c r="H90" s="7"/>
    </row>
    <row r="91" spans="1:8" s="8" customFormat="1" x14ac:dyDescent="0.25">
      <c r="A91" s="57" t="s">
        <v>165</v>
      </c>
      <c r="B91" s="89" t="s">
        <v>83</v>
      </c>
      <c r="C91" s="90">
        <v>445.98</v>
      </c>
      <c r="D91" s="89" t="s">
        <v>3</v>
      </c>
      <c r="E91" s="90">
        <v>26705.4</v>
      </c>
      <c r="F91" s="79"/>
      <c r="G91" s="7"/>
      <c r="H91" s="7"/>
    </row>
    <row r="92" spans="1:8" s="8" customFormat="1" x14ac:dyDescent="0.25">
      <c r="A92" s="57" t="s">
        <v>166</v>
      </c>
      <c r="B92" s="89" t="s">
        <v>110</v>
      </c>
      <c r="C92" s="90">
        <v>93690.54</v>
      </c>
      <c r="D92" s="89" t="s">
        <v>3</v>
      </c>
      <c r="E92" s="90">
        <v>26705.4</v>
      </c>
      <c r="F92" s="79"/>
      <c r="G92" s="7"/>
      <c r="H92" s="7"/>
    </row>
    <row r="93" spans="1:8" s="8" customFormat="1" x14ac:dyDescent="0.25">
      <c r="A93" s="57" t="s">
        <v>167</v>
      </c>
      <c r="B93" s="89" t="s">
        <v>111</v>
      </c>
      <c r="C93" s="90">
        <v>101702.16</v>
      </c>
      <c r="D93" s="89" t="s">
        <v>3</v>
      </c>
      <c r="E93" s="90">
        <v>26705.4</v>
      </c>
      <c r="F93" s="79"/>
      <c r="G93" s="7"/>
      <c r="H93" s="7"/>
    </row>
    <row r="94" spans="1:8" s="8" customFormat="1" x14ac:dyDescent="0.25">
      <c r="A94" s="57" t="s">
        <v>168</v>
      </c>
      <c r="B94" s="5"/>
      <c r="C94" s="38"/>
      <c r="D94" s="29"/>
      <c r="E94" s="6"/>
      <c r="F94" s="79"/>
      <c r="G94" s="7"/>
      <c r="H94" s="7"/>
    </row>
    <row r="95" spans="1:8" s="14" customFormat="1" outlineLevel="2" x14ac:dyDescent="0.25">
      <c r="A95" s="58" t="s">
        <v>157</v>
      </c>
      <c r="B95" s="17" t="s">
        <v>51</v>
      </c>
      <c r="C95" s="41">
        <f>SUM(C96:C96)</f>
        <v>7928.8</v>
      </c>
      <c r="D95" s="30"/>
      <c r="E95" s="18"/>
      <c r="F95" s="81"/>
    </row>
    <row r="96" spans="1:8" s="14" customFormat="1" ht="21" customHeight="1" outlineLevel="2" x14ac:dyDescent="0.25">
      <c r="A96" s="53" t="s">
        <v>38</v>
      </c>
      <c r="B96" s="60" t="s">
        <v>61</v>
      </c>
      <c r="C96" s="87">
        <f>E96*7.48</f>
        <v>7928.8</v>
      </c>
      <c r="D96" s="77" t="s">
        <v>58</v>
      </c>
      <c r="E96" s="78">
        <v>1060</v>
      </c>
      <c r="F96" s="81"/>
    </row>
    <row r="97" spans="1:6" s="14" customFormat="1" outlineLevel="2" x14ac:dyDescent="0.25">
      <c r="A97" s="61" t="s">
        <v>158</v>
      </c>
      <c r="B97" s="62" t="s">
        <v>12</v>
      </c>
      <c r="C97" s="92">
        <f>C24+C27+C30+C32+C41+C65+C67+C69+C70+C72+C75+C78+C81+C95</f>
        <v>2023106.4000000001</v>
      </c>
      <c r="D97" s="63"/>
      <c r="E97" s="63"/>
      <c r="F97" s="81"/>
    </row>
    <row r="98" spans="1:6" s="56" customFormat="1" outlineLevel="2" x14ac:dyDescent="0.25">
      <c r="A98" s="58" t="s">
        <v>159</v>
      </c>
      <c r="B98" s="54" t="s">
        <v>13</v>
      </c>
      <c r="C98" s="93">
        <f>C97*1.2</f>
        <v>2427727.6800000002</v>
      </c>
      <c r="D98" s="55" t="s">
        <v>2</v>
      </c>
      <c r="E98" s="55"/>
      <c r="F98" s="81"/>
    </row>
    <row r="99" spans="1:6" s="14" customFormat="1" outlineLevel="2" x14ac:dyDescent="0.25">
      <c r="A99" s="49"/>
      <c r="B99" s="19"/>
      <c r="C99" s="42"/>
      <c r="D99" s="20"/>
      <c r="E99" s="20"/>
      <c r="F99" s="81"/>
    </row>
    <row r="100" spans="1:6" x14ac:dyDescent="0.25">
      <c r="B100" s="1"/>
      <c r="C100" s="43"/>
      <c r="D100" s="31"/>
      <c r="E100" s="31"/>
    </row>
    <row r="101" spans="1:6" x14ac:dyDescent="0.25">
      <c r="B101" s="1"/>
      <c r="C101" s="31"/>
      <c r="D101" s="31"/>
      <c r="E101" s="31"/>
    </row>
    <row r="102" spans="1:6" s="14" customFormat="1" outlineLevel="2" x14ac:dyDescent="0.25">
      <c r="A102" s="49"/>
      <c r="F102" s="81"/>
    </row>
    <row r="103" spans="1:6" x14ac:dyDescent="0.25">
      <c r="B103" s="1"/>
      <c r="C103" s="1"/>
      <c r="D103" s="1"/>
      <c r="E103" s="1"/>
    </row>
    <row r="104" spans="1:6" ht="16.5" customHeight="1" x14ac:dyDescent="0.25">
      <c r="B104" s="1"/>
      <c r="C104" s="1"/>
      <c r="D104" s="1"/>
      <c r="E104" s="1"/>
    </row>
    <row r="105" spans="1:6" x14ac:dyDescent="0.25">
      <c r="B105" s="21"/>
      <c r="C105" s="44"/>
      <c r="D105" s="22"/>
      <c r="E105" s="22"/>
    </row>
    <row r="106" spans="1:6" x14ac:dyDescent="0.25">
      <c r="B106" s="21"/>
      <c r="C106" s="44"/>
      <c r="D106" s="32"/>
      <c r="E106" s="22"/>
    </row>
  </sheetData>
  <mergeCells count="22"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3:E3"/>
    <mergeCell ref="A4:E4"/>
    <mergeCell ref="A5:E5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2025-03-28T10:42:00Z</dcterms:modified>
</cp:coreProperties>
</file>