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2024" sheetId="10" r:id="rId1"/>
    <sheet name="Лист2" sheetId="2" r:id="rId2"/>
    <sheet name="Лист3" sheetId="3" r:id="rId3"/>
  </sheets>
  <definedNames>
    <definedName name="_xlnm._FilterDatabase" localSheetId="0" hidden="1">'2024'!$A$22:$H$74</definedName>
    <definedName name="_xlnm.Print_Area" localSheetId="0">'2024'!$A$1:$E$73</definedName>
  </definedNames>
  <calcPr calcId="144525"/>
</workbook>
</file>

<file path=xl/calcChain.xml><?xml version="1.0" encoding="utf-8"?>
<calcChain xmlns="http://schemas.openxmlformats.org/spreadsheetml/2006/main">
  <c r="C54" i="10" l="1"/>
  <c r="C73" i="10"/>
  <c r="D17" i="10" s="1"/>
  <c r="C59" i="10"/>
  <c r="C72" i="10"/>
  <c r="D15" i="10" l="1"/>
  <c r="C70" i="10" l="1"/>
  <c r="C64" i="10"/>
  <c r="C62" i="10"/>
  <c r="C56" i="10"/>
  <c r="C51" i="10"/>
  <c r="C49" i="10"/>
  <c r="C36" i="10"/>
  <c r="C29" i="10"/>
  <c r="C25" i="10"/>
  <c r="C22" i="10"/>
  <c r="D12" i="10"/>
  <c r="D8" i="10"/>
  <c r="D19" i="10" l="1"/>
  <c r="D18" i="10"/>
  <c r="D16" i="10"/>
</calcChain>
</file>

<file path=xl/sharedStrings.xml><?xml version="1.0" encoding="utf-8"?>
<sst xmlns="http://schemas.openxmlformats.org/spreadsheetml/2006/main" count="147" uniqueCount="114">
  <si>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</si>
  <si>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</si>
  <si>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</si>
  <si>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</si>
  <si>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</si>
  <si>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</si>
  <si>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</si>
  <si>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</si>
  <si>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>Остатки денежных средств  (за текущий период )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</si>
  <si>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</si>
  <si>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</si>
  <si>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</si>
  <si>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</si>
  <si>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</si>
  <si>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</si>
  <si>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</si>
  <si>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</si>
  <si>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</si>
  <si>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</si>
  <si>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</si>
  <si>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</si>
  <si>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</si>
  <si>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Дебиторская задолженность  (за текущии период)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</si>
  <si>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</si>
  <si>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</si>
  <si>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</si>
  <si>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</si>
  <si>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</si>
  <si>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5.1</t>
  </si>
  <si>
    <t>5.2</t>
  </si>
  <si>
    <t>5.3</t>
  </si>
  <si>
    <t>5.4</t>
  </si>
  <si>
    <t>5.5</t>
  </si>
  <si>
    <t>5.6</t>
  </si>
  <si>
    <t>11.1</t>
  </si>
  <si>
    <t>12.1</t>
  </si>
  <si>
    <t>13.1</t>
  </si>
  <si>
    <t>15.1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</si>
  <si>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</si>
  <si>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</si>
  <si>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</si>
  <si>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</si>
  <si>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</si>
  <si>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</si>
  <si>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</si>
  <si>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</si>
  <si>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</si>
  <si>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</si>
  <si>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</si>
  <si>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</si>
  <si>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</si>
  <si>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17</t>
  </si>
  <si>
    <t>г. Чита ул. Кирова, д. 5</t>
  </si>
  <si>
    <t>шт.</t>
  </si>
  <si>
    <t>м</t>
  </si>
  <si>
    <t>1.2</t>
  </si>
  <si>
    <t>4.8</t>
  </si>
  <si>
    <t>4.9</t>
  </si>
  <si>
    <t>4.10</t>
  </si>
  <si>
    <t>4.11</t>
  </si>
  <si>
    <t>4.12</t>
  </si>
  <si>
    <t>11.2</t>
  </si>
  <si>
    <t>за период: 01.01.2024-31.12.2024</t>
  </si>
  <si>
    <t>Переходящие остатки денежных средств на 01.01.2024</t>
  </si>
  <si>
    <t>Переходящие остатки денежных средств на 31.12.2024</t>
  </si>
  <si>
    <t>Демонтаж непригодных мелких конструкт элементов</t>
  </si>
  <si>
    <t>Исполнение заявки не связанной с ремонтом (конструктивные элементы)</t>
  </si>
  <si>
    <t>Исполнение заявки связанной с ремонтом (инженерные сети)</t>
  </si>
  <si>
    <t>Обслуживание и тек.ремонт систем электроснабж.МКД,1,2 кв.2024 г.,К=0,6</t>
  </si>
  <si>
    <t>Обслуживание и тек.ремонт систем электроснабж.МКД,3,4 кв.2024 г.,К=0,6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</si>
  <si>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</si>
  <si>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</si>
  <si>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Отведение сточ.вод в целях сод.общ.имущ.МКД 1,2 кв.2024 г.,1-5 эт,К=0,</t>
  </si>
  <si>
    <t>Отведение сточ.вод в целях сод.общ.имущ.МКД 3,4 кв.2024 г.,1-5 эт,К=0,</t>
  </si>
  <si>
    <t>Пробивка проемов в стенах для проведения рем работ с заделкой кирпичем</t>
  </si>
  <si>
    <t>Прочистка вентканалов</t>
  </si>
  <si>
    <t>3 м</t>
  </si>
  <si>
    <t>Прочистка канализационной сети (внутренней)</t>
  </si>
  <si>
    <t>Ремонт отдельных мест покрытия из асбестцементных листов</t>
  </si>
  <si>
    <t>Смена шарового крана д 20 (ХВС ГВС)</t>
  </si>
  <si>
    <t>Смена шарового крана д32 (ХВС ГВС)</t>
  </si>
  <si>
    <t>Содержание ДРС 1,2 кв.2024 г.,К=0,6</t>
  </si>
  <si>
    <t>Содержание ДРС 3,4 кв.2024 г.К=0,6</t>
  </si>
  <si>
    <t>Тех.обслуживание ГО, 1,2 кв.2024 г,К=0,6;0,8;0,85;0,9;1</t>
  </si>
  <si>
    <t>Тех.обслуживание ГО, 3,4 кв.2024 г.,К=0,6;0,8;0,85;0,9;1</t>
  </si>
  <si>
    <t>Уборка МОП 1,2 кв.2024 г.К=0,6</t>
  </si>
  <si>
    <t>Уборка МОП 3,4 кв.2024 г.К=0,6</t>
  </si>
  <si>
    <t>Уборка придомовой территории 1,2 кв.2024 г.К=0,6</t>
  </si>
  <si>
    <t>Уборка придомовой территории 3,4 кв.2024 г.К=0,6</t>
  </si>
  <si>
    <t>Управление жилым фондом 1,2 кв.2024 г.К=0,6;0,8;0,85;0,9;1</t>
  </si>
  <si>
    <t>Управление жилым фондом 3,4 кв.2024 г.К=0,6;0,8;0,85;0,9;1</t>
  </si>
  <si>
    <t>Хол.вода потр.при сод.общ.имущ.МКД,1,2 кв.2024 г,1-5 эт,К=0,6</t>
  </si>
  <si>
    <t>Хол.вода потр.при сод.общ.имущ.МКД,3,4 кв.2024,1-5 эт,К=0,6</t>
  </si>
  <si>
    <t>Частичная замена армированных труб д 32 ХВС ГВС</t>
  </si>
  <si>
    <t>Частичная смена труб ВО с чугун на пластик д110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</si>
  <si>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</si>
  <si>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</si>
  <si>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</si>
  <si>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5.7</t>
  </si>
  <si>
    <t>5.8</t>
  </si>
  <si>
    <t>5.9</t>
  </si>
  <si>
    <t>5.10</t>
  </si>
  <si>
    <t>5.11</t>
  </si>
  <si>
    <t>5.12</t>
  </si>
  <si>
    <t>6.1.</t>
  </si>
  <si>
    <t>7.1.</t>
  </si>
  <si>
    <t>9.1.</t>
  </si>
  <si>
    <t>10.1</t>
  </si>
  <si>
    <t>10.2</t>
  </si>
  <si>
    <t>13.2</t>
  </si>
  <si>
    <t>13.3</t>
  </si>
  <si>
    <t>13.4</t>
  </si>
  <si>
    <t>13.5</t>
  </si>
  <si>
    <t>Площадь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</si>
</sst>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-;\-* #,##0.00_-;_-* &quot;-&quot;??_-;_-@_-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5">
    <xf numFmtId="0" fontId="0" fillId="0" borderId="0"/>
    <xf numFmtId="0" fontId="34" fillId="2" borderId="1" applyNumberFormat="0" applyAlignment="0" applyProtection="0"/>
    <xf numFmtId="0" fontId="33" fillId="0" borderId="0"/>
    <xf numFmtId="164" fontId="33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0" fontId="25" fillId="0" borderId="0"/>
    <xf numFmtId="164" fontId="25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</cellStyleXfs>
  <cellXfs count="119">
    <xf numFmtId="0" fontId="0" fillId="0" borderId="0" xfId="0"/>
    <xf numFmtId="0" fontId="35" fillId="0" borderId="0" xfId="4" applyFont="1" applyFill="1" applyAlignment="1">
      <alignment horizontal="center" wrapText="1"/>
    </xf>
    <xf numFmtId="0" fontId="36" fillId="4" borderId="2" xfId="4" applyFont="1" applyFill="1" applyBorder="1" applyAlignment="1">
      <alignment horizontal="left" vertical="top" wrapText="1"/>
    </xf>
    <xf numFmtId="164" fontId="35" fillId="4" borderId="2" xfId="5" applyFont="1" applyFill="1" applyBorder="1" applyAlignment="1">
      <alignment horizontal="right" vertical="center" wrapText="1"/>
    </xf>
    <xf numFmtId="2" fontId="35" fillId="0" borderId="0" xfId="4" applyNumberFormat="1" applyFont="1" applyFill="1" applyAlignment="1">
      <alignment horizontal="center" wrapText="1"/>
    </xf>
    <xf numFmtId="49" fontId="35" fillId="0" borderId="2" xfId="4" applyNumberFormat="1" applyFont="1" applyFill="1" applyBorder="1" applyAlignment="1">
      <alignment horizontal="left" vertical="top" wrapText="1"/>
    </xf>
    <xf numFmtId="165" fontId="35" fillId="0" borderId="2" xfId="4" applyNumberFormat="1" applyFont="1" applyFill="1" applyBorder="1" applyAlignment="1">
      <alignment horizontal="right"/>
    </xf>
    <xf numFmtId="0" fontId="35" fillId="0" borderId="0" xfId="4" applyFont="1"/>
    <xf numFmtId="0" fontId="32" fillId="0" borderId="0" xfId="4"/>
    <xf numFmtId="0" fontId="35" fillId="3" borderId="0" xfId="4" applyFont="1" applyFill="1" applyAlignment="1">
      <alignment horizontal="center" wrapText="1"/>
    </xf>
    <xf numFmtId="164" fontId="35" fillId="4" borderId="2" xfId="5" applyFont="1" applyFill="1" applyBorder="1" applyAlignment="1">
      <alignment horizontal="right"/>
    </xf>
    <xf numFmtId="0" fontId="35" fillId="0" borderId="2" xfId="4" applyFont="1" applyFill="1" applyBorder="1" applyAlignment="1">
      <alignment horizontal="left" vertical="top" wrapText="1"/>
    </xf>
    <xf numFmtId="4" fontId="35" fillId="0" borderId="2" xfId="5" applyNumberFormat="1" applyFont="1" applyFill="1" applyBorder="1" applyAlignment="1">
      <alignment horizontal="right"/>
    </xf>
    <xf numFmtId="164" fontId="35" fillId="0" borderId="2" xfId="5" applyFont="1" applyFill="1" applyBorder="1" applyAlignment="1">
      <alignment horizontal="right"/>
    </xf>
    <xf numFmtId="164" fontId="35" fillId="4" borderId="2" xfId="5" applyFont="1" applyFill="1" applyBorder="1" applyAlignment="1">
      <alignment horizontal="right" vertical="center"/>
    </xf>
    <xf numFmtId="0" fontId="35" fillId="0" borderId="0" xfId="4" applyFont="1" applyFill="1"/>
    <xf numFmtId="4" fontId="35" fillId="0" borderId="2" xfId="5" applyNumberFormat="1" applyFont="1" applyFill="1" applyBorder="1" applyAlignment="1">
      <alignment horizontal="right" vertical="center"/>
    </xf>
    <xf numFmtId="0" fontId="36" fillId="4" borderId="6" xfId="4" applyFont="1" applyFill="1" applyBorder="1" applyAlignment="1">
      <alignment horizontal="left" vertical="top" wrapText="1"/>
    </xf>
    <xf numFmtId="0" fontId="39" fillId="4" borderId="2" xfId="4" applyFont="1" applyFill="1" applyBorder="1" applyAlignment="1">
      <alignment horizontal="left" vertical="top" wrapText="1"/>
    </xf>
    <xf numFmtId="164" fontId="38" fillId="4" borderId="2" xfId="5" applyFont="1" applyFill="1" applyBorder="1" applyAlignment="1">
      <alignment horizontal="right" vertical="center"/>
    </xf>
    <xf numFmtId="43" fontId="35" fillId="0" borderId="0" xfId="4" applyNumberFormat="1" applyFont="1" applyFill="1"/>
    <xf numFmtId="0" fontId="35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/>
    </xf>
    <xf numFmtId="0" fontId="36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left" vertical="top" wrapText="1"/>
    </xf>
    <xf numFmtId="164" fontId="35" fillId="0" borderId="0" xfId="5" applyFont="1" applyFill="1" applyAlignment="1">
      <alignment horizontal="right" vertical="center" wrapText="1"/>
    </xf>
    <xf numFmtId="0" fontId="37" fillId="0" borderId="3" xfId="1" applyFont="1" applyFill="1" applyBorder="1" applyAlignment="1">
      <alignment horizontal="left" vertical="center" wrapText="1"/>
    </xf>
    <xf numFmtId="0" fontId="36" fillId="0" borderId="0" xfId="4" applyFont="1" applyAlignment="1">
      <alignment horizontal="right" vertical="center"/>
    </xf>
    <xf numFmtId="164" fontId="40" fillId="0" borderId="2" xfId="5" applyFont="1" applyFill="1" applyBorder="1" applyAlignment="1">
      <alignment horizontal="right" vertical="center" wrapText="1"/>
    </xf>
    <xf numFmtId="49" fontId="35" fillId="0" borderId="2" xfId="4" applyNumberFormat="1" applyFont="1" applyFill="1" applyBorder="1" applyAlignment="1">
      <alignment horizontal="right"/>
    </xf>
    <xf numFmtId="164" fontId="38" fillId="4" borderId="2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right" wrapText="1"/>
    </xf>
    <xf numFmtId="164" fontId="36" fillId="0" borderId="0" xfId="5" applyFont="1" applyFill="1" applyBorder="1" applyAlignment="1">
      <alignment horizontal="right" vertical="center" wrapText="1"/>
    </xf>
    <xf numFmtId="0" fontId="41" fillId="0" borderId="5" xfId="1" applyFont="1" applyFill="1" applyBorder="1" applyAlignment="1">
      <alignment horizontal="right" vertical="center" wrapText="1"/>
    </xf>
    <xf numFmtId="0" fontId="37" fillId="0" borderId="5" xfId="1" applyFont="1" applyFill="1" applyBorder="1" applyAlignment="1">
      <alignment horizontal="right" vertical="center" wrapText="1"/>
    </xf>
    <xf numFmtId="4" fontId="40" fillId="0" borderId="2" xfId="5" applyNumberFormat="1" applyFont="1" applyFill="1" applyBorder="1" applyAlignment="1">
      <alignment horizontal="right" vertical="center" wrapText="1"/>
    </xf>
    <xf numFmtId="4" fontId="36" fillId="4" borderId="2" xfId="5" applyNumberFormat="1" applyFont="1" applyFill="1" applyBorder="1" applyAlignment="1">
      <alignment horizontal="right" vertical="center" wrapText="1"/>
    </xf>
    <xf numFmtId="4" fontId="35" fillId="0" borderId="2" xfId="4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 vertical="center"/>
    </xf>
    <xf numFmtId="4" fontId="39" fillId="4" borderId="2" xfId="5" applyNumberFormat="1" applyFont="1" applyFill="1" applyBorder="1" applyAlignment="1">
      <alignment horizontal="right" vertical="center"/>
    </xf>
    <xf numFmtId="4" fontId="35" fillId="0" borderId="0" xfId="5" applyNumberFormat="1" applyFont="1" applyFill="1" applyBorder="1" applyAlignment="1">
      <alignment horizontal="right"/>
    </xf>
    <xf numFmtId="4" fontId="35" fillId="0" borderId="0" xfId="4" applyNumberFormat="1" applyFont="1" applyFill="1" applyAlignment="1">
      <alignment horizontal="right" wrapText="1"/>
    </xf>
    <xf numFmtId="4" fontId="36" fillId="0" borderId="0" xfId="5" applyNumberFormat="1" applyFont="1" applyFill="1" applyBorder="1" applyAlignment="1">
      <alignment horizontal="right" vertical="center" wrapText="1"/>
    </xf>
    <xf numFmtId="4" fontId="35" fillId="0" borderId="0" xfId="5" applyNumberFormat="1" applyFont="1" applyFill="1" applyAlignment="1">
      <alignment horizontal="right" vertical="center" wrapText="1"/>
    </xf>
    <xf numFmtId="0" fontId="35" fillId="0" borderId="0" xfId="4" applyFont="1" applyFill="1" applyAlignment="1">
      <alignment horizontal="center" vertical="center" wrapText="1"/>
    </xf>
    <xf numFmtId="0" fontId="42" fillId="0" borderId="2" xfId="4" applyFont="1" applyFill="1" applyBorder="1" applyAlignment="1">
      <alignment horizontal="center" vertical="center" wrapText="1"/>
    </xf>
    <xf numFmtId="0" fontId="35" fillId="0" borderId="2" xfId="4" applyFont="1" applyFill="1" applyBorder="1" applyAlignment="1">
      <alignment horizontal="center" vertical="center" wrapText="1"/>
    </xf>
    <xf numFmtId="0" fontId="35" fillId="0" borderId="0" xfId="4" applyFont="1" applyFill="1" applyAlignment="1">
      <alignment horizontal="center" vertical="center"/>
    </xf>
    <xf numFmtId="0" fontId="36" fillId="4" borderId="2" xfId="4" applyFont="1" applyFill="1" applyBorder="1" applyAlignment="1">
      <alignment horizontal="center" vertical="center" wrapText="1"/>
    </xf>
    <xf numFmtId="0" fontId="35" fillId="0" borderId="2" xfId="4" applyFont="1" applyBorder="1" applyAlignment="1">
      <alignment horizontal="center" vertical="center"/>
    </xf>
    <xf numFmtId="0" fontId="36" fillId="4" borderId="2" xfId="4" applyFont="1" applyFill="1" applyBorder="1" applyAlignment="1">
      <alignment horizontal="center" vertical="center"/>
    </xf>
    <xf numFmtId="49" fontId="35" fillId="0" borderId="2" xfId="4" applyNumberFormat="1" applyFont="1" applyFill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left" vertical="top" wrapText="1"/>
    </xf>
    <xf numFmtId="49" fontId="35" fillId="4" borderId="2" xfId="5" applyNumberFormat="1" applyFont="1" applyFill="1" applyBorder="1" applyAlignment="1">
      <alignment horizontal="right" vertical="center"/>
    </xf>
    <xf numFmtId="49" fontId="35" fillId="0" borderId="0" xfId="4" applyNumberFormat="1" applyFont="1" applyFill="1"/>
    <xf numFmtId="49" fontId="35" fillId="0" borderId="2" xfId="4" applyNumberFormat="1" applyFont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center" vertical="center"/>
    </xf>
    <xf numFmtId="4" fontId="35" fillId="0" borderId="0" xfId="4" applyNumberFormat="1" applyFont="1" applyFill="1" applyAlignment="1">
      <alignment horizontal="center" wrapText="1"/>
    </xf>
    <xf numFmtId="0" fontId="38" fillId="0" borderId="2" xfId="4" applyFont="1" applyFill="1" applyBorder="1" applyAlignment="1">
      <alignment vertical="top" wrapText="1"/>
    </xf>
    <xf numFmtId="49" fontId="35" fillId="0" borderId="7" xfId="4" applyNumberFormat="1" applyFont="1" applyFill="1" applyBorder="1" applyAlignment="1">
      <alignment horizontal="center" vertical="center"/>
    </xf>
    <xf numFmtId="0" fontId="36" fillId="0" borderId="7" xfId="4" applyFont="1" applyFill="1" applyBorder="1" applyAlignment="1">
      <alignment horizontal="left" vertical="top" wrapText="1"/>
    </xf>
    <xf numFmtId="164" fontId="35" fillId="0" borderId="7" xfId="5" applyFont="1" applyFill="1" applyBorder="1" applyAlignment="1">
      <alignment horizontal="right" vertical="center"/>
    </xf>
    <xf numFmtId="164" fontId="35" fillId="0" borderId="2" xfId="5" applyFont="1" applyFill="1" applyBorder="1" applyAlignment="1">
      <alignment vertical="center"/>
    </xf>
    <xf numFmtId="164" fontId="35" fillId="4" borderId="2" xfId="5" applyFont="1" applyFill="1" applyBorder="1" applyAlignment="1">
      <alignment vertical="center"/>
    </xf>
    <xf numFmtId="0" fontId="36" fillId="4" borderId="8" xfId="4" applyFont="1" applyFill="1" applyBorder="1" applyAlignment="1">
      <alignment horizontal="center" vertical="center"/>
    </xf>
    <xf numFmtId="49" fontId="35" fillId="0" borderId="3" xfId="4" applyNumberFormat="1" applyFont="1" applyFill="1" applyBorder="1" applyAlignment="1">
      <alignment horizontal="center" vertical="center"/>
    </xf>
    <xf numFmtId="0" fontId="36" fillId="4" borderId="3" xfId="4" applyFont="1" applyFill="1" applyBorder="1" applyAlignment="1">
      <alignment horizontal="center" vertical="center"/>
    </xf>
    <xf numFmtId="49" fontId="35" fillId="0" borderId="3" xfId="4" applyNumberFormat="1" applyFont="1" applyBorder="1" applyAlignment="1">
      <alignment horizontal="center" vertical="center"/>
    </xf>
    <xf numFmtId="49" fontId="35" fillId="0" borderId="2" xfId="37" applyNumberFormat="1" applyFont="1" applyFill="1" applyBorder="1"/>
    <xf numFmtId="4" fontId="41" fillId="0" borderId="0" xfId="1" applyNumberFormat="1" applyFont="1" applyFill="1" applyBorder="1" applyAlignment="1">
      <alignment vertical="center" wrapText="1"/>
    </xf>
    <xf numFmtId="0" fontId="36" fillId="4" borderId="7" xfId="4" applyFont="1" applyFill="1" applyBorder="1" applyAlignment="1">
      <alignment horizontal="left" vertical="top" wrapText="1"/>
    </xf>
    <xf numFmtId="4" fontId="36" fillId="4" borderId="7" xfId="5" applyNumberFormat="1" applyFont="1" applyFill="1" applyBorder="1" applyAlignment="1">
      <alignment horizontal="right" vertical="center"/>
    </xf>
    <xf numFmtId="164" fontId="35" fillId="4" borderId="7" xfId="5" applyFont="1" applyFill="1" applyBorder="1" applyAlignment="1">
      <alignment horizontal="right" vertical="center"/>
    </xf>
    <xf numFmtId="43" fontId="35" fillId="0" borderId="0" xfId="4" applyNumberFormat="1" applyFont="1"/>
    <xf numFmtId="4" fontId="38" fillId="0" borderId="2" xfId="5" applyNumberFormat="1" applyFont="1" applyFill="1" applyBorder="1" applyAlignment="1">
      <alignment horizontal="right" vertical="center"/>
    </xf>
    <xf numFmtId="164" fontId="38" fillId="0" borderId="2" xfId="5" applyFont="1" applyFill="1" applyBorder="1" applyAlignment="1">
      <alignment horizontal="right" vertical="center" wrapText="1"/>
    </xf>
    <xf numFmtId="164" fontId="38" fillId="0" borderId="2" xfId="5" applyFont="1" applyFill="1" applyBorder="1" applyAlignment="1">
      <alignment horizontal="right" vertical="center"/>
    </xf>
    <xf numFmtId="4" fontId="35" fillId="0" borderId="0" xfId="4" applyNumberFormat="1" applyFont="1" applyFill="1" applyAlignment="1">
      <alignment horizontal="center"/>
    </xf>
    <xf numFmtId="0" fontId="41" fillId="0" borderId="3" xfId="1" applyFont="1" applyFill="1" applyBorder="1" applyAlignment="1">
      <alignment horizontal="left" vertical="center" wrapText="1"/>
    </xf>
    <xf numFmtId="0" fontId="40" fillId="0" borderId="2" xfId="1" applyFont="1" applyFill="1" applyBorder="1" applyAlignment="1">
      <alignment horizontal="center" vertical="center" wrapText="1"/>
    </xf>
    <xf numFmtId="0" fontId="36" fillId="5" borderId="2" xfId="4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right" vertical="center" wrapText="1"/>
    </xf>
    <xf numFmtId="49" fontId="0" fillId="0" borderId="2" xfId="0" applyNumberFormat="1" applyFill="1" applyBorder="1"/>
    <xf numFmtId="165" fontId="0" fillId="0" borderId="2" xfId="0" applyNumberFormat="1" applyFill="1" applyBorder="1"/>
    <xf numFmtId="0" fontId="36" fillId="4" borderId="2" xfId="64" applyFont="1" applyFill="1" applyBorder="1" applyAlignment="1">
      <alignment horizontal="left" vertical="top" wrapText="1"/>
    </xf>
    <xf numFmtId="0" fontId="36" fillId="3" borderId="3" xfId="4" applyFont="1" applyFill="1" applyBorder="1" applyAlignment="1">
      <alignment horizontal="center" vertical="center"/>
    </xf>
    <xf numFmtId="0" fontId="35" fillId="3" borderId="0" xfId="4" applyFont="1" applyFill="1"/>
    <xf numFmtId="4" fontId="36" fillId="5" borderId="7" xfId="5" applyNumberFormat="1" applyFont="1" applyFill="1" applyBorder="1" applyAlignment="1">
      <alignment horizontal="right" vertical="center"/>
    </xf>
    <xf numFmtId="4" fontId="36" fillId="5" borderId="2" xfId="5" applyNumberFormat="1" applyFont="1" applyFill="1" applyBorder="1" applyAlignment="1">
      <alignment horizontal="right" vertical="center"/>
    </xf>
    <xf numFmtId="0" fontId="35" fillId="0" borderId="0" xfId="4" applyFont="1" applyFill="1" applyAlignment="1">
      <alignment horizontal="right" vertical="top" wrapText="1"/>
    </xf>
    <xf numFmtId="164" fontId="35" fillId="0" borderId="0" xfId="5" applyFont="1" applyFill="1" applyAlignment="1">
      <alignment horizontal="left" vertical="center" wrapText="1"/>
    </xf>
    <xf numFmtId="4" fontId="35" fillId="5" borderId="0" xfId="5" applyNumberFormat="1" applyFont="1" applyFill="1" applyAlignment="1">
      <alignment horizontal="center" vertical="center" wrapText="1"/>
    </xf>
    <xf numFmtId="4" fontId="37" fillId="0" borderId="3" xfId="1" applyNumberFormat="1" applyFont="1" applyFill="1" applyBorder="1" applyAlignment="1">
      <alignment horizontal="right" vertical="center" wrapText="1"/>
    </xf>
    <xf numFmtId="4" fontId="37" fillId="0" borderId="5" xfId="1" applyNumberFormat="1" applyFont="1" applyFill="1" applyBorder="1" applyAlignment="1">
      <alignment horizontal="righ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0" fontId="36" fillId="0" borderId="3" xfId="4" applyFont="1" applyFill="1" applyBorder="1" applyAlignment="1">
      <alignment horizontal="center" vertical="center" wrapText="1"/>
    </xf>
    <xf numFmtId="0" fontId="36" fillId="0" borderId="4" xfId="4" applyFont="1" applyFill="1" applyBorder="1" applyAlignment="1">
      <alignment horizontal="center" vertical="center" wrapText="1"/>
    </xf>
    <xf numFmtId="0" fontId="36" fillId="0" borderId="5" xfId="4" applyFont="1" applyFill="1" applyBorder="1" applyAlignment="1">
      <alignment horizontal="center" vertical="center" wrapText="1"/>
    </xf>
    <xf numFmtId="4" fontId="37" fillId="5" borderId="3" xfId="1" applyNumberFormat="1" applyFont="1" applyFill="1" applyBorder="1" applyAlignment="1">
      <alignment horizontal="right" vertical="center" wrapText="1"/>
    </xf>
    <xf numFmtId="4" fontId="37" fillId="5" borderId="5" xfId="1" applyNumberFormat="1" applyFont="1" applyFill="1" applyBorder="1" applyAlignment="1">
      <alignment horizontal="right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41" fillId="0" borderId="5" xfId="1" applyFont="1" applyFill="1" applyBorder="1" applyAlignment="1">
      <alignment horizontal="left" vertical="center" wrapText="1"/>
    </xf>
    <xf numFmtId="4" fontId="41" fillId="5" borderId="3" xfId="1" applyNumberFormat="1" applyFont="1" applyFill="1" applyBorder="1" applyAlignment="1">
      <alignment horizontal="right" vertical="center" wrapText="1"/>
    </xf>
    <xf numFmtId="4" fontId="41" fillId="5" borderId="5" xfId="1" applyNumberFormat="1" applyFont="1" applyFill="1" applyBorder="1" applyAlignment="1">
      <alignment horizontal="right" vertical="center" wrapText="1"/>
    </xf>
    <xf numFmtId="4" fontId="41" fillId="0" borderId="2" xfId="1" applyNumberFormat="1" applyFont="1" applyFill="1" applyBorder="1" applyAlignment="1">
      <alignment horizontal="right" vertical="center" wrapText="1"/>
    </xf>
    <xf numFmtId="0" fontId="41" fillId="0" borderId="2" xfId="1" applyFont="1" applyFill="1" applyBorder="1" applyAlignment="1">
      <alignment horizontal="left" vertical="center" wrapText="1"/>
    </xf>
    <xf numFmtId="4" fontId="41" fillId="0" borderId="3" xfId="1" applyNumberFormat="1" applyFont="1" applyFill="1" applyBorder="1" applyAlignment="1">
      <alignment horizontal="right" vertical="center" wrapText="1"/>
    </xf>
    <xf numFmtId="4" fontId="41" fillId="0" borderId="5" xfId="1" applyNumberFormat="1" applyFont="1" applyFill="1" applyBorder="1" applyAlignment="1">
      <alignment horizontal="right" vertical="center" wrapText="1"/>
    </xf>
    <xf numFmtId="0" fontId="39" fillId="0" borderId="0" xfId="4" applyFont="1" applyFill="1" applyBorder="1" applyAlignment="1">
      <alignment horizontal="center" vertical="center" wrapText="1"/>
    </xf>
    <xf numFmtId="164" fontId="35" fillId="5" borderId="0" xfId="5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center" vertical="center" wrapText="1"/>
    </xf>
    <xf numFmtId="0" fontId="40" fillId="0" borderId="4" xfId="1" applyFont="1" applyFill="1" applyBorder="1" applyAlignment="1">
      <alignment horizontal="center" vertical="center" wrapText="1"/>
    </xf>
    <xf numFmtId="0" fontId="40" fillId="0" borderId="5" xfId="1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left" vertical="center" wrapText="1"/>
    </xf>
  </cellXfs>
  <cellStyles count="65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4"/>
    <cellStyle name="Обычный 30" xfId="56"/>
    <cellStyle name="Обычный 31" xfId="58"/>
    <cellStyle name="Обычный 32" xfId="60"/>
    <cellStyle name="Обычный 33" xfId="62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0" xfId="61"/>
    <cellStyle name="Финансовый 31" xfId="63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1"/>
  <sheetViews>
    <sheetView tabSelected="1" zoomScaleNormal="100" workbookViewId="0"/>
  </sheetViews>
  <sheetFormatPr defaultRowHeight="15" outlineLevelRow="2" x14ac:dyDescent="0.25"/>
  <cols>
    <col min="1" max="1" width="9.140625" style="46"/>
    <col min="2" max="2" width="68.140625" style="25" customWidth="1"/>
    <col min="3" max="3" width="14.7109375" style="45" customWidth="1"/>
    <col min="4" max="4" width="9.140625" style="26" customWidth="1"/>
    <col min="5" max="5" width="12.7109375" style="26" customWidth="1"/>
    <col min="6" max="6" width="23.85546875" style="1" customWidth="1"/>
    <col min="7" max="16384" width="9.140625" style="1"/>
  </cols>
  <sheetData>
    <row r="2" spans="1:7" ht="15.75" customHeight="1" x14ac:dyDescent="0.25">
      <c r="A2" s="112" t="s">
        <v>4</v>
      </c>
      <c r="B2" s="112"/>
      <c r="C2" s="112"/>
      <c r="D2" s="112"/>
      <c r="E2" s="112"/>
    </row>
    <row r="3" spans="1:7" ht="15" customHeight="1" x14ac:dyDescent="0.25">
      <c r="A3" s="112" t="s">
        <v>52</v>
      </c>
      <c r="B3" s="112"/>
      <c r="C3" s="112"/>
      <c r="D3" s="112"/>
      <c r="E3" s="112"/>
    </row>
    <row r="4" spans="1:7" ht="17.25" customHeight="1" x14ac:dyDescent="0.25">
      <c r="A4" s="113" t="s">
        <v>62</v>
      </c>
      <c r="B4" s="113"/>
      <c r="C4" s="113"/>
      <c r="D4" s="113"/>
      <c r="E4" s="113"/>
    </row>
    <row r="5" spans="1:7" x14ac:dyDescent="0.25">
      <c r="B5" s="92" t="s">
        <v>113</v>
      </c>
      <c r="C5" s="94">
        <v>1994.1</v>
      </c>
      <c r="D5" s="93" t="s">
        <v>3</v>
      </c>
    </row>
    <row r="6" spans="1:7" ht="39" customHeight="1" x14ac:dyDescent="0.25">
      <c r="A6" s="114" t="s">
        <v>5</v>
      </c>
      <c r="B6" s="115"/>
      <c r="C6" s="115"/>
      <c r="D6" s="115"/>
      <c r="E6" s="116"/>
    </row>
    <row r="7" spans="1:7" x14ac:dyDescent="0.25">
      <c r="A7" s="82">
        <v>1</v>
      </c>
      <c r="B7" s="117" t="s">
        <v>63</v>
      </c>
      <c r="C7" s="118"/>
      <c r="D7" s="97">
        <v>825270.78</v>
      </c>
      <c r="E7" s="98"/>
      <c r="F7" s="59"/>
    </row>
    <row r="8" spans="1:7" ht="30" x14ac:dyDescent="0.25">
      <c r="A8" s="47">
        <v>2</v>
      </c>
      <c r="B8" s="80" t="s">
        <v>6</v>
      </c>
      <c r="C8" s="34"/>
      <c r="D8" s="108">
        <f>D9+D10+D11</f>
        <v>667274.26</v>
      </c>
      <c r="E8" s="108"/>
      <c r="F8" s="71"/>
      <c r="G8" s="71"/>
    </row>
    <row r="9" spans="1:7" x14ac:dyDescent="0.25">
      <c r="A9" s="48" t="s">
        <v>15</v>
      </c>
      <c r="B9" s="27" t="s">
        <v>16</v>
      </c>
      <c r="C9" s="35"/>
      <c r="D9" s="102">
        <v>493031.56</v>
      </c>
      <c r="E9" s="103"/>
    </row>
    <row r="10" spans="1:7" x14ac:dyDescent="0.25">
      <c r="A10" s="48" t="s">
        <v>17</v>
      </c>
      <c r="B10" s="27" t="s">
        <v>14</v>
      </c>
      <c r="C10" s="35"/>
      <c r="D10" s="102">
        <v>169881.42</v>
      </c>
      <c r="E10" s="103"/>
    </row>
    <row r="11" spans="1:7" x14ac:dyDescent="0.25">
      <c r="A11" s="48" t="s">
        <v>18</v>
      </c>
      <c r="B11" s="27" t="s">
        <v>7</v>
      </c>
      <c r="C11" s="35"/>
      <c r="D11" s="102">
        <v>4361.28</v>
      </c>
      <c r="E11" s="103"/>
    </row>
    <row r="12" spans="1:7" ht="30.75" customHeight="1" x14ac:dyDescent="0.25">
      <c r="A12" s="47">
        <v>3</v>
      </c>
      <c r="B12" s="109" t="s">
        <v>24</v>
      </c>
      <c r="C12" s="109"/>
      <c r="D12" s="110">
        <f>D13+D14+D15</f>
        <v>682743.35000000009</v>
      </c>
      <c r="E12" s="111"/>
    </row>
    <row r="13" spans="1:7" x14ac:dyDescent="0.25">
      <c r="A13" s="48" t="s">
        <v>19</v>
      </c>
      <c r="B13" s="27" t="s">
        <v>16</v>
      </c>
      <c r="C13" s="35"/>
      <c r="D13" s="102">
        <v>523825.14</v>
      </c>
      <c r="E13" s="103"/>
    </row>
    <row r="14" spans="1:7" x14ac:dyDescent="0.25">
      <c r="A14" s="48" t="s">
        <v>20</v>
      </c>
      <c r="B14" s="27" t="s">
        <v>14</v>
      </c>
      <c r="C14" s="35"/>
      <c r="D14" s="102">
        <v>154556.93</v>
      </c>
      <c r="E14" s="103"/>
    </row>
    <row r="15" spans="1:7" x14ac:dyDescent="0.25">
      <c r="A15" s="48" t="s">
        <v>21</v>
      </c>
      <c r="B15" s="27" t="s">
        <v>7</v>
      </c>
      <c r="C15" s="35"/>
      <c r="D15" s="102">
        <f>D11</f>
        <v>4361.28</v>
      </c>
      <c r="E15" s="103"/>
    </row>
    <row r="16" spans="1:7" x14ac:dyDescent="0.25">
      <c r="A16" s="48">
        <v>4</v>
      </c>
      <c r="B16" s="27" t="s">
        <v>22</v>
      </c>
      <c r="C16" s="35"/>
      <c r="D16" s="95">
        <f>D8-D12</f>
        <v>-15469.090000000084</v>
      </c>
      <c r="E16" s="96"/>
    </row>
    <row r="17" spans="1:8" ht="30" customHeight="1" x14ac:dyDescent="0.25">
      <c r="A17" s="47">
        <v>5</v>
      </c>
      <c r="B17" s="104" t="s">
        <v>25</v>
      </c>
      <c r="C17" s="105"/>
      <c r="D17" s="106">
        <f>C73</f>
        <v>594333.78</v>
      </c>
      <c r="E17" s="107"/>
    </row>
    <row r="18" spans="1:8" x14ac:dyDescent="0.25">
      <c r="A18" s="48">
        <v>6</v>
      </c>
      <c r="B18" s="27" t="s">
        <v>8</v>
      </c>
      <c r="C18" s="35"/>
      <c r="D18" s="95">
        <f>D8-D17</f>
        <v>72940.479999999981</v>
      </c>
      <c r="E18" s="96"/>
    </row>
    <row r="19" spans="1:8" x14ac:dyDescent="0.25">
      <c r="A19" s="82">
        <v>7</v>
      </c>
      <c r="B19" s="83" t="s">
        <v>64</v>
      </c>
      <c r="C19" s="84"/>
      <c r="D19" s="97">
        <f>D7+D8-D17</f>
        <v>898211.26</v>
      </c>
      <c r="E19" s="98"/>
    </row>
    <row r="20" spans="1:8" ht="30" customHeight="1" x14ac:dyDescent="0.25">
      <c r="A20" s="99" t="s">
        <v>9</v>
      </c>
      <c r="B20" s="100"/>
      <c r="C20" s="100"/>
      <c r="D20" s="100"/>
      <c r="E20" s="101"/>
    </row>
    <row r="21" spans="1:8" ht="73.5" customHeight="1" x14ac:dyDescent="0.25">
      <c r="A21" s="48" t="s">
        <v>23</v>
      </c>
      <c r="B21" s="81" t="s">
        <v>0</v>
      </c>
      <c r="C21" s="36" t="s">
        <v>10</v>
      </c>
      <c r="D21" s="28" t="s">
        <v>11</v>
      </c>
      <c r="E21" s="29" t="s">
        <v>1</v>
      </c>
    </row>
    <row r="22" spans="1:8" x14ac:dyDescent="0.25">
      <c r="A22" s="50">
        <v>1</v>
      </c>
      <c r="B22" s="2" t="s">
        <v>38</v>
      </c>
      <c r="C22" s="37">
        <f>SUM(C23:C24)</f>
        <v>129624.48</v>
      </c>
      <c r="D22" s="3"/>
      <c r="E22" s="3"/>
      <c r="F22" s="4"/>
    </row>
    <row r="23" spans="1:8" s="8" customFormat="1" x14ac:dyDescent="0.25">
      <c r="A23" s="51" t="s">
        <v>26</v>
      </c>
      <c r="B23" s="85" t="s">
        <v>89</v>
      </c>
      <c r="C23" s="86">
        <v>59823</v>
      </c>
      <c r="D23" s="85" t="s">
        <v>3</v>
      </c>
      <c r="E23" s="86">
        <v>11964.6</v>
      </c>
      <c r="F23" s="75"/>
      <c r="G23" s="7"/>
      <c r="H23" s="7"/>
    </row>
    <row r="24" spans="1:8" s="8" customFormat="1" x14ac:dyDescent="0.25">
      <c r="A24" s="51" t="s">
        <v>55</v>
      </c>
      <c r="B24" s="85" t="s">
        <v>90</v>
      </c>
      <c r="C24" s="86">
        <v>69801.48</v>
      </c>
      <c r="D24" s="85" t="s">
        <v>3</v>
      </c>
      <c r="E24" s="86">
        <v>11964.6</v>
      </c>
      <c r="F24" s="75"/>
      <c r="G24" s="7"/>
      <c r="H24" s="7"/>
    </row>
    <row r="25" spans="1:8" s="9" customFormat="1" ht="28.5" x14ac:dyDescent="0.25">
      <c r="A25" s="50">
        <v>2</v>
      </c>
      <c r="B25" s="2" t="s">
        <v>39</v>
      </c>
      <c r="C25" s="37">
        <f>SUM(C26:C27)</f>
        <v>53541.539999999994</v>
      </c>
      <c r="D25" s="3"/>
      <c r="E25" s="3"/>
    </row>
    <row r="26" spans="1:8" s="8" customFormat="1" x14ac:dyDescent="0.25">
      <c r="A26" s="51" t="s">
        <v>15</v>
      </c>
      <c r="B26" s="85" t="s">
        <v>85</v>
      </c>
      <c r="C26" s="86">
        <v>24327.599999999999</v>
      </c>
      <c r="D26" s="85" t="s">
        <v>3</v>
      </c>
      <c r="E26" s="86">
        <v>11964.6</v>
      </c>
      <c r="F26" s="7"/>
      <c r="G26" s="7"/>
      <c r="H26" s="7"/>
    </row>
    <row r="27" spans="1:8" s="8" customFormat="1" x14ac:dyDescent="0.25">
      <c r="A27" s="51" t="s">
        <v>17</v>
      </c>
      <c r="B27" s="85" t="s">
        <v>86</v>
      </c>
      <c r="C27" s="86">
        <v>29213.94</v>
      </c>
      <c r="D27" s="85" t="s">
        <v>3</v>
      </c>
      <c r="E27" s="86">
        <v>11964.6</v>
      </c>
      <c r="F27" s="7"/>
      <c r="G27" s="7"/>
      <c r="H27" s="7"/>
    </row>
    <row r="28" spans="1:8" s="9" customFormat="1" x14ac:dyDescent="0.25">
      <c r="A28" s="50">
        <v>3</v>
      </c>
      <c r="B28" s="2" t="s">
        <v>40</v>
      </c>
      <c r="C28" s="37">
        <v>0</v>
      </c>
      <c r="D28" s="31"/>
      <c r="E28" s="3"/>
    </row>
    <row r="29" spans="1:8" s="9" customFormat="1" ht="28.5" x14ac:dyDescent="0.25">
      <c r="A29" s="50">
        <v>4</v>
      </c>
      <c r="B29" s="2" t="s">
        <v>41</v>
      </c>
      <c r="C29" s="37">
        <f>SUM(C30:C35)</f>
        <v>14456.84</v>
      </c>
      <c r="D29" s="3"/>
      <c r="E29" s="3"/>
    </row>
    <row r="30" spans="1:8" s="8" customFormat="1" x14ac:dyDescent="0.25">
      <c r="A30" s="51" t="s">
        <v>27</v>
      </c>
      <c r="B30" s="85" t="s">
        <v>72</v>
      </c>
      <c r="C30" s="86">
        <v>697.54</v>
      </c>
      <c r="D30" s="85" t="s">
        <v>3</v>
      </c>
      <c r="E30" s="86">
        <v>11964.6</v>
      </c>
      <c r="F30" s="7"/>
      <c r="G30" s="7"/>
      <c r="H30" s="7"/>
    </row>
    <row r="31" spans="1:8" s="8" customFormat="1" x14ac:dyDescent="0.25">
      <c r="A31" s="51" t="s">
        <v>56</v>
      </c>
      <c r="B31" s="85" t="s">
        <v>73</v>
      </c>
      <c r="C31" s="86">
        <v>798.04</v>
      </c>
      <c r="D31" s="85" t="s">
        <v>3</v>
      </c>
      <c r="E31" s="86">
        <v>11964.6</v>
      </c>
      <c r="F31" s="7"/>
      <c r="G31" s="7"/>
      <c r="H31" s="7"/>
    </row>
    <row r="32" spans="1:8" s="8" customFormat="1" x14ac:dyDescent="0.25">
      <c r="A32" s="51" t="s">
        <v>57</v>
      </c>
      <c r="B32" s="85" t="s">
        <v>91</v>
      </c>
      <c r="C32" s="86">
        <v>1196.46</v>
      </c>
      <c r="D32" s="85" t="s">
        <v>3</v>
      </c>
      <c r="E32" s="86">
        <v>11964.6</v>
      </c>
      <c r="F32" s="7"/>
      <c r="G32" s="7"/>
      <c r="H32" s="7"/>
    </row>
    <row r="33" spans="1:8" s="8" customFormat="1" x14ac:dyDescent="0.25">
      <c r="A33" s="51" t="s">
        <v>58</v>
      </c>
      <c r="B33" s="85" t="s">
        <v>92</v>
      </c>
      <c r="C33" s="86">
        <v>1295.77</v>
      </c>
      <c r="D33" s="85" t="s">
        <v>3</v>
      </c>
      <c r="E33" s="86">
        <v>11964.6</v>
      </c>
      <c r="F33" s="7"/>
      <c r="G33" s="7"/>
      <c r="H33" s="7"/>
    </row>
    <row r="34" spans="1:8" s="8" customFormat="1" x14ac:dyDescent="0.25">
      <c r="A34" s="51" t="s">
        <v>59</v>
      </c>
      <c r="B34" s="85" t="s">
        <v>95</v>
      </c>
      <c r="C34" s="86">
        <v>4985.6499999999996</v>
      </c>
      <c r="D34" s="85" t="s">
        <v>3</v>
      </c>
      <c r="E34" s="86">
        <v>11964.6</v>
      </c>
      <c r="F34" s="7"/>
      <c r="G34" s="7"/>
      <c r="H34" s="7"/>
    </row>
    <row r="35" spans="1:8" s="8" customFormat="1" x14ac:dyDescent="0.25">
      <c r="A35" s="51" t="s">
        <v>60</v>
      </c>
      <c r="B35" s="85" t="s">
        <v>96</v>
      </c>
      <c r="C35" s="86">
        <v>5483.38</v>
      </c>
      <c r="D35" s="85" t="s">
        <v>3</v>
      </c>
      <c r="E35" s="86">
        <v>11964.6</v>
      </c>
      <c r="F35" s="7"/>
      <c r="G35" s="7"/>
      <c r="H35" s="7"/>
    </row>
    <row r="36" spans="1:8" ht="42.75" outlineLevel="1" x14ac:dyDescent="0.25">
      <c r="A36" s="50">
        <v>5</v>
      </c>
      <c r="B36" s="87" t="s">
        <v>97</v>
      </c>
      <c r="C36" s="39">
        <f>SUM(C37:C48)</f>
        <v>169823.47000000003</v>
      </c>
      <c r="D36" s="10"/>
      <c r="E36" s="10"/>
      <c r="F36" s="4"/>
      <c r="G36" s="4"/>
    </row>
    <row r="37" spans="1:8" outlineLevel="1" x14ac:dyDescent="0.25">
      <c r="A37" s="48" t="s">
        <v>28</v>
      </c>
      <c r="B37" s="85" t="s">
        <v>66</v>
      </c>
      <c r="C37" s="86">
        <v>6133.2</v>
      </c>
      <c r="D37" s="85" t="s">
        <v>53</v>
      </c>
      <c r="E37" s="86">
        <v>6</v>
      </c>
      <c r="F37" s="4"/>
      <c r="G37" s="4"/>
    </row>
    <row r="38" spans="1:8" outlineLevel="1" x14ac:dyDescent="0.25">
      <c r="A38" s="48" t="s">
        <v>29</v>
      </c>
      <c r="B38" s="85" t="s">
        <v>67</v>
      </c>
      <c r="C38" s="86">
        <v>3775.62</v>
      </c>
      <c r="D38" s="85" t="s">
        <v>53</v>
      </c>
      <c r="E38" s="86">
        <v>2</v>
      </c>
      <c r="F38" s="4"/>
      <c r="G38" s="4"/>
    </row>
    <row r="39" spans="1:8" ht="30" customHeight="1" outlineLevel="1" x14ac:dyDescent="0.25">
      <c r="A39" s="48" t="s">
        <v>30</v>
      </c>
      <c r="B39" s="85" t="s">
        <v>68</v>
      </c>
      <c r="C39" s="86">
        <v>10446.51</v>
      </c>
      <c r="D39" s="85" t="s">
        <v>3</v>
      </c>
      <c r="E39" s="86">
        <v>7204.49</v>
      </c>
      <c r="F39" s="4"/>
      <c r="G39" s="4"/>
    </row>
    <row r="40" spans="1:8" outlineLevel="1" x14ac:dyDescent="0.25">
      <c r="A40" s="48" t="s">
        <v>31</v>
      </c>
      <c r="B40" s="85" t="s">
        <v>69</v>
      </c>
      <c r="C40" s="86">
        <v>18545.13</v>
      </c>
      <c r="D40" s="85" t="s">
        <v>3</v>
      </c>
      <c r="E40" s="86">
        <v>11964.6</v>
      </c>
      <c r="F40" s="4"/>
      <c r="G40" s="4"/>
    </row>
    <row r="41" spans="1:8" outlineLevel="1" x14ac:dyDescent="0.25">
      <c r="A41" s="48" t="s">
        <v>32</v>
      </c>
      <c r="B41" s="85" t="s">
        <v>74</v>
      </c>
      <c r="C41" s="86">
        <v>8507.65</v>
      </c>
      <c r="D41" s="85" t="s">
        <v>3</v>
      </c>
      <c r="E41" s="86">
        <v>0.95</v>
      </c>
      <c r="F41" s="4"/>
      <c r="G41" s="4"/>
    </row>
    <row r="42" spans="1:8" outlineLevel="1" x14ac:dyDescent="0.25">
      <c r="A42" s="48" t="s">
        <v>33</v>
      </c>
      <c r="B42" s="85" t="s">
        <v>77</v>
      </c>
      <c r="C42" s="86">
        <v>2862.5</v>
      </c>
      <c r="D42" s="85" t="s">
        <v>54</v>
      </c>
      <c r="E42" s="86">
        <v>10</v>
      </c>
      <c r="F42" s="4"/>
      <c r="G42" s="4"/>
    </row>
    <row r="43" spans="1:8" outlineLevel="1" x14ac:dyDescent="0.25">
      <c r="A43" s="48" t="s">
        <v>98</v>
      </c>
      <c r="B43" s="85" t="s">
        <v>78</v>
      </c>
      <c r="C43" s="86">
        <v>4619.8599999999997</v>
      </c>
      <c r="D43" s="85" t="s">
        <v>3</v>
      </c>
      <c r="E43" s="86">
        <v>2.4</v>
      </c>
      <c r="F43" s="4"/>
      <c r="G43" s="4"/>
    </row>
    <row r="44" spans="1:8" outlineLevel="1" x14ac:dyDescent="0.25">
      <c r="A44" s="48" t="s">
        <v>99</v>
      </c>
      <c r="B44" s="85" t="s">
        <v>79</v>
      </c>
      <c r="C44" s="86">
        <v>4087.79</v>
      </c>
      <c r="D44" s="85" t="s">
        <v>53</v>
      </c>
      <c r="E44" s="86">
        <v>1</v>
      </c>
      <c r="F44" s="4"/>
      <c r="G44" s="4"/>
    </row>
    <row r="45" spans="1:8" outlineLevel="1" x14ac:dyDescent="0.25">
      <c r="A45" s="48" t="s">
        <v>100</v>
      </c>
      <c r="B45" s="85" t="s">
        <v>80</v>
      </c>
      <c r="C45" s="86">
        <v>9726.44</v>
      </c>
      <c r="D45" s="85" t="s">
        <v>53</v>
      </c>
      <c r="E45" s="86">
        <v>2</v>
      </c>
      <c r="F45" s="4"/>
      <c r="G45" s="4"/>
    </row>
    <row r="46" spans="1:8" outlineLevel="1" x14ac:dyDescent="0.25">
      <c r="A46" s="48" t="s">
        <v>101</v>
      </c>
      <c r="B46" s="85" t="s">
        <v>93</v>
      </c>
      <c r="C46" s="86">
        <v>7114.77</v>
      </c>
      <c r="D46" s="85" t="s">
        <v>54</v>
      </c>
      <c r="E46" s="86">
        <v>1</v>
      </c>
      <c r="F46" s="4"/>
      <c r="G46" s="4"/>
    </row>
    <row r="47" spans="1:8" outlineLevel="1" x14ac:dyDescent="0.25">
      <c r="A47" s="48" t="s">
        <v>102</v>
      </c>
      <c r="B47" s="85" t="s">
        <v>94</v>
      </c>
      <c r="C47" s="86">
        <v>94004</v>
      </c>
      <c r="D47" s="85" t="s">
        <v>54</v>
      </c>
      <c r="E47" s="86">
        <v>20</v>
      </c>
      <c r="F47" s="4"/>
      <c r="G47" s="4"/>
    </row>
    <row r="48" spans="1:8" outlineLevel="1" x14ac:dyDescent="0.25">
      <c r="A48" s="48" t="s">
        <v>103</v>
      </c>
      <c r="B48" s="11"/>
      <c r="C48" s="12"/>
      <c r="D48" s="13"/>
      <c r="E48" s="13"/>
      <c r="F48" s="4"/>
      <c r="G48" s="4"/>
    </row>
    <row r="49" spans="1:8" s="15" customFormat="1" ht="28.5" outlineLevel="2" x14ac:dyDescent="0.25">
      <c r="A49" s="66">
        <v>6</v>
      </c>
      <c r="B49" s="2" t="s">
        <v>42</v>
      </c>
      <c r="C49" s="40">
        <f>C50</f>
        <v>0</v>
      </c>
      <c r="D49" s="14"/>
      <c r="E49" s="14"/>
    </row>
    <row r="50" spans="1:8" s="15" customFormat="1" outlineLevel="2" x14ac:dyDescent="0.25">
      <c r="A50" s="67" t="s">
        <v>104</v>
      </c>
      <c r="B50" s="11"/>
      <c r="C50" s="16"/>
      <c r="D50" s="13"/>
      <c r="E50" s="64"/>
    </row>
    <row r="51" spans="1:8" s="15" customFormat="1" ht="28.5" outlineLevel="2" x14ac:dyDescent="0.25">
      <c r="A51" s="68">
        <v>7</v>
      </c>
      <c r="B51" s="2" t="s">
        <v>43</v>
      </c>
      <c r="C51" s="40">
        <f>C52</f>
        <v>0</v>
      </c>
      <c r="D51" s="14"/>
      <c r="E51" s="65"/>
    </row>
    <row r="52" spans="1:8" s="15" customFormat="1" outlineLevel="2" x14ac:dyDescent="0.25">
      <c r="A52" s="67" t="s">
        <v>105</v>
      </c>
      <c r="B52" s="70"/>
      <c r="C52" s="16"/>
      <c r="D52" s="13"/>
      <c r="E52" s="64"/>
    </row>
    <row r="53" spans="1:8" s="15" customFormat="1" outlineLevel="2" x14ac:dyDescent="0.25">
      <c r="A53" s="68">
        <v>8</v>
      </c>
      <c r="B53" s="72" t="s">
        <v>44</v>
      </c>
      <c r="C53" s="73">
        <v>0</v>
      </c>
      <c r="D53" s="74"/>
      <c r="E53" s="74"/>
    </row>
    <row r="54" spans="1:8" s="15" customFormat="1" ht="28.5" outlineLevel="2" x14ac:dyDescent="0.25">
      <c r="A54" s="68">
        <v>9</v>
      </c>
      <c r="B54" s="2" t="s">
        <v>45</v>
      </c>
      <c r="C54" s="40">
        <f>C55</f>
        <v>3754.44</v>
      </c>
      <c r="D54" s="14"/>
      <c r="E54" s="14"/>
    </row>
    <row r="55" spans="1:8" s="89" customFormat="1" outlineLevel="2" x14ac:dyDescent="0.25">
      <c r="A55" s="88" t="s">
        <v>106</v>
      </c>
      <c r="B55" s="85" t="s">
        <v>75</v>
      </c>
      <c r="C55" s="86">
        <v>3754.44</v>
      </c>
      <c r="D55" s="85" t="s">
        <v>76</v>
      </c>
      <c r="E55" s="86">
        <v>2</v>
      </c>
    </row>
    <row r="56" spans="1:8" s="15" customFormat="1" ht="28.5" outlineLevel="2" x14ac:dyDescent="0.25">
      <c r="A56" s="68">
        <v>10</v>
      </c>
      <c r="B56" s="2" t="s">
        <v>46</v>
      </c>
      <c r="C56" s="40">
        <f>SUM(C57:C58)</f>
        <v>7776.99</v>
      </c>
      <c r="D56" s="14"/>
      <c r="E56" s="14"/>
    </row>
    <row r="57" spans="1:8" s="8" customFormat="1" x14ac:dyDescent="0.25">
      <c r="A57" s="69" t="s">
        <v>107</v>
      </c>
      <c r="B57" s="85" t="s">
        <v>83</v>
      </c>
      <c r="C57" s="86">
        <v>3987.8</v>
      </c>
      <c r="D57" s="85" t="s">
        <v>3</v>
      </c>
      <c r="E57" s="86">
        <v>11964.6</v>
      </c>
      <c r="F57" s="7"/>
      <c r="G57" s="7"/>
      <c r="H57" s="7"/>
    </row>
    <row r="58" spans="1:8" s="8" customFormat="1" x14ac:dyDescent="0.25">
      <c r="A58" s="69" t="s">
        <v>108</v>
      </c>
      <c r="B58" s="85" t="s">
        <v>84</v>
      </c>
      <c r="C58" s="86">
        <v>3789.19</v>
      </c>
      <c r="D58" s="85" t="s">
        <v>3</v>
      </c>
      <c r="E58" s="86">
        <v>11964.6</v>
      </c>
      <c r="F58" s="7"/>
      <c r="G58" s="7"/>
      <c r="H58" s="7"/>
    </row>
    <row r="59" spans="1:8" s="15" customFormat="1" ht="28.5" outlineLevel="2" x14ac:dyDescent="0.25">
      <c r="A59" s="52">
        <v>11</v>
      </c>
      <c r="B59" s="17" t="s">
        <v>47</v>
      </c>
      <c r="C59" s="40">
        <f>C60+C61</f>
        <v>26222.809999999998</v>
      </c>
      <c r="D59" s="14"/>
      <c r="E59" s="14"/>
    </row>
    <row r="60" spans="1:8" s="8" customFormat="1" x14ac:dyDescent="0.25">
      <c r="A60" s="57" t="s">
        <v>34</v>
      </c>
      <c r="B60" s="85" t="s">
        <v>81</v>
      </c>
      <c r="C60" s="86">
        <v>12263.71</v>
      </c>
      <c r="D60" s="85" t="s">
        <v>3</v>
      </c>
      <c r="E60" s="86">
        <v>11964.6</v>
      </c>
      <c r="F60" s="7"/>
      <c r="G60" s="7"/>
      <c r="H60" s="7"/>
    </row>
    <row r="61" spans="1:8" s="8" customFormat="1" x14ac:dyDescent="0.25">
      <c r="A61" s="57" t="s">
        <v>61</v>
      </c>
      <c r="B61" s="85" t="s">
        <v>82</v>
      </c>
      <c r="C61" s="86">
        <v>13959.1</v>
      </c>
      <c r="D61" s="85" t="s">
        <v>3</v>
      </c>
      <c r="E61" s="86">
        <v>11964.6</v>
      </c>
      <c r="F61" s="7"/>
      <c r="G61" s="7"/>
      <c r="H61" s="7"/>
    </row>
    <row r="62" spans="1:8" s="15" customFormat="1" ht="28.5" outlineLevel="2" x14ac:dyDescent="0.25">
      <c r="A62" s="52">
        <v>12</v>
      </c>
      <c r="B62" s="2" t="s">
        <v>48</v>
      </c>
      <c r="C62" s="40">
        <f>SUM(C63:C63)</f>
        <v>0</v>
      </c>
      <c r="D62" s="14"/>
      <c r="E62" s="14"/>
    </row>
    <row r="63" spans="1:8" s="8" customFormat="1" x14ac:dyDescent="0.25">
      <c r="A63" s="57" t="s">
        <v>35</v>
      </c>
      <c r="B63" s="5"/>
      <c r="C63" s="38"/>
      <c r="D63" s="30"/>
      <c r="E63" s="6"/>
      <c r="F63" s="7"/>
      <c r="G63" s="7"/>
      <c r="H63" s="7"/>
    </row>
    <row r="64" spans="1:8" s="15" customFormat="1" ht="57" outlineLevel="2" x14ac:dyDescent="0.25">
      <c r="A64" s="52">
        <v>13</v>
      </c>
      <c r="B64" s="2" t="s">
        <v>49</v>
      </c>
      <c r="C64" s="40">
        <f>SUM(C65:C69)</f>
        <v>90077.579999999987</v>
      </c>
      <c r="D64" s="14"/>
      <c r="E64" s="14"/>
    </row>
    <row r="65" spans="1:8" s="8" customFormat="1" x14ac:dyDescent="0.25">
      <c r="A65" s="57" t="s">
        <v>36</v>
      </c>
      <c r="B65" s="85" t="s">
        <v>65</v>
      </c>
      <c r="C65" s="86">
        <v>1338.58</v>
      </c>
      <c r="D65" s="85" t="s">
        <v>53</v>
      </c>
      <c r="E65" s="86">
        <v>1</v>
      </c>
      <c r="F65" s="7"/>
      <c r="G65" s="7"/>
      <c r="H65" s="7"/>
    </row>
    <row r="66" spans="1:8" s="8" customFormat="1" x14ac:dyDescent="0.25">
      <c r="A66" s="57" t="s">
        <v>109</v>
      </c>
      <c r="B66" s="85" t="s">
        <v>70</v>
      </c>
      <c r="C66" s="86">
        <v>199.81</v>
      </c>
      <c r="D66" s="85" t="s">
        <v>3</v>
      </c>
      <c r="E66" s="86">
        <v>11964.6</v>
      </c>
      <c r="F66" s="7"/>
      <c r="G66" s="7"/>
      <c r="H66" s="7"/>
    </row>
    <row r="67" spans="1:8" s="8" customFormat="1" x14ac:dyDescent="0.25">
      <c r="A67" s="57" t="s">
        <v>110</v>
      </c>
      <c r="B67" s="85" t="s">
        <v>71</v>
      </c>
      <c r="C67" s="86">
        <v>199.81</v>
      </c>
      <c r="D67" s="85" t="s">
        <v>3</v>
      </c>
      <c r="E67" s="86">
        <v>11964.6</v>
      </c>
      <c r="F67" s="7"/>
      <c r="G67" s="7"/>
      <c r="H67" s="7"/>
    </row>
    <row r="68" spans="1:8" s="8" customFormat="1" x14ac:dyDescent="0.25">
      <c r="A68" s="57" t="s">
        <v>111</v>
      </c>
      <c r="B68" s="85" t="s">
        <v>87</v>
      </c>
      <c r="C68" s="86">
        <v>42375</v>
      </c>
      <c r="D68" s="85" t="s">
        <v>3</v>
      </c>
      <c r="E68" s="86">
        <v>11964.6</v>
      </c>
      <c r="F68" s="7"/>
      <c r="G68" s="7"/>
      <c r="H68" s="7"/>
    </row>
    <row r="69" spans="1:8" s="8" customFormat="1" x14ac:dyDescent="0.25">
      <c r="A69" s="57" t="s">
        <v>112</v>
      </c>
      <c r="B69" s="85" t="s">
        <v>88</v>
      </c>
      <c r="C69" s="86">
        <v>45964.38</v>
      </c>
      <c r="D69" s="85" t="s">
        <v>3</v>
      </c>
      <c r="E69" s="86">
        <v>11964.6</v>
      </c>
      <c r="F69" s="7"/>
      <c r="G69" s="7"/>
      <c r="H69" s="7"/>
    </row>
    <row r="70" spans="1:8" s="15" customFormat="1" outlineLevel="2" x14ac:dyDescent="0.25">
      <c r="A70" s="58">
        <v>15</v>
      </c>
      <c r="B70" s="18" t="s">
        <v>50</v>
      </c>
      <c r="C70" s="41">
        <f>SUM(C71:C71)</f>
        <v>0</v>
      </c>
      <c r="D70" s="31"/>
      <c r="E70" s="19"/>
    </row>
    <row r="71" spans="1:8" s="15" customFormat="1" ht="21" customHeight="1" outlineLevel="2" x14ac:dyDescent="0.25">
      <c r="A71" s="53" t="s">
        <v>37</v>
      </c>
      <c r="B71" s="60"/>
      <c r="C71" s="76"/>
      <c r="D71" s="77"/>
      <c r="E71" s="78"/>
    </row>
    <row r="72" spans="1:8" s="15" customFormat="1" outlineLevel="2" x14ac:dyDescent="0.25">
      <c r="A72" s="61">
        <v>16</v>
      </c>
      <c r="B72" s="62" t="s">
        <v>12</v>
      </c>
      <c r="C72" s="90">
        <f>C22+C25+C28+C29+C36+C49+C51+C53+C54+C56+C59+C62+C64+C70</f>
        <v>495278.15</v>
      </c>
      <c r="D72" s="63"/>
      <c r="E72" s="63"/>
      <c r="F72" s="20"/>
    </row>
    <row r="73" spans="1:8" s="56" customFormat="1" outlineLevel="2" x14ac:dyDescent="0.25">
      <c r="A73" s="58" t="s">
        <v>51</v>
      </c>
      <c r="B73" s="54" t="s">
        <v>13</v>
      </c>
      <c r="C73" s="91">
        <f>C72*1.2</f>
        <v>594333.78</v>
      </c>
      <c r="D73" s="55" t="s">
        <v>2</v>
      </c>
      <c r="E73" s="55"/>
      <c r="F73" s="79"/>
    </row>
    <row r="74" spans="1:8" s="15" customFormat="1" outlineLevel="2" x14ac:dyDescent="0.25">
      <c r="A74" s="49"/>
      <c r="B74" s="21"/>
      <c r="C74" s="42"/>
      <c r="D74" s="22"/>
      <c r="E74" s="22"/>
    </row>
    <row r="75" spans="1:8" x14ac:dyDescent="0.25">
      <c r="B75" s="1"/>
      <c r="C75" s="43"/>
      <c r="D75" s="32"/>
      <c r="E75" s="32"/>
    </row>
    <row r="76" spans="1:8" x14ac:dyDescent="0.25">
      <c r="B76" s="1"/>
      <c r="C76" s="32"/>
      <c r="D76" s="32"/>
      <c r="E76" s="32"/>
    </row>
    <row r="77" spans="1:8" s="15" customFormat="1" outlineLevel="2" x14ac:dyDescent="0.25">
      <c r="A77" s="49"/>
    </row>
    <row r="78" spans="1:8" x14ac:dyDescent="0.25">
      <c r="B78" s="1"/>
      <c r="C78" s="1"/>
      <c r="D78" s="1"/>
      <c r="E78" s="1"/>
      <c r="F78" s="4"/>
    </row>
    <row r="79" spans="1:8" ht="16.5" customHeight="1" x14ac:dyDescent="0.25">
      <c r="B79" s="1"/>
      <c r="C79" s="1"/>
      <c r="D79" s="1"/>
      <c r="E79" s="1"/>
    </row>
    <row r="80" spans="1:8" x14ac:dyDescent="0.25">
      <c r="B80" s="23"/>
      <c r="C80" s="44"/>
      <c r="D80" s="24"/>
      <c r="E80" s="24"/>
    </row>
    <row r="81" spans="2:5" x14ac:dyDescent="0.25">
      <c r="B81" s="23"/>
      <c r="C81" s="44"/>
      <c r="D81" s="33"/>
      <c r="E81" s="24"/>
    </row>
  </sheetData>
  <mergeCells count="21">
    <mergeCell ref="A2:E2"/>
    <mergeCell ref="A3:E3"/>
    <mergeCell ref="A4:E4"/>
    <mergeCell ref="A6:E6"/>
    <mergeCell ref="B7:C7"/>
    <mergeCell ref="D7:E7"/>
    <mergeCell ref="D8:E8"/>
    <mergeCell ref="D9:E9"/>
    <mergeCell ref="D10:E10"/>
    <mergeCell ref="D11:E11"/>
    <mergeCell ref="B12:C12"/>
    <mergeCell ref="D12:E12"/>
    <mergeCell ref="D18:E18"/>
    <mergeCell ref="D19:E19"/>
    <mergeCell ref="A20:E20"/>
    <mergeCell ref="D13:E13"/>
    <mergeCell ref="D14:E14"/>
    <mergeCell ref="D15:E15"/>
    <mergeCell ref="D16:E16"/>
    <mergeCell ref="B17:C17"/>
    <mergeCell ref="D17:E17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7" sqref="K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Лист2</vt:lpstr>
      <vt:lpstr>Лист3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2025-03-28T05:31:17Z</dcterms:modified>
</cp:coreProperties>
</file>