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1" r:id="rId1"/>
    <sheet name="Лист2" sheetId="2" r:id="rId2"/>
    <sheet name="Лист3" sheetId="3" r:id="rId3"/>
    <sheet name="Лист4" sheetId="8" r:id="rId4"/>
  </sheets>
  <definedNames>
    <definedName name="_xlnm.Print_Area" localSheetId="0">'2024'!$A$1:$E$73</definedName>
  </definedNames>
  <calcPr calcId="144525"/>
</workbook>
</file>

<file path=xl/calcChain.xml><?xml version="1.0" encoding="utf-8"?>
<calcChain xmlns="http://schemas.openxmlformats.org/spreadsheetml/2006/main">
  <c r="C31" i="11" l="1"/>
  <c r="C69" i="11" l="1"/>
  <c r="D17" i="11" l="1"/>
  <c r="C60" i="11" l="1"/>
  <c r="C49" i="11"/>
  <c r="C39" i="11"/>
  <c r="C57" i="11"/>
  <c r="D14" i="11"/>
  <c r="D10" i="11"/>
  <c r="D18" i="11" l="1"/>
  <c r="C24" i="11" l="1"/>
  <c r="C27" i="11" l="1"/>
  <c r="C51" i="11" l="1"/>
  <c r="C54" i="11" l="1"/>
  <c r="C72" i="11" s="1"/>
  <c r="C73" i="11" s="1"/>
  <c r="D19" i="11" s="1"/>
  <c r="D21" i="11" l="1"/>
  <c r="D20" i="11"/>
</calcChain>
</file>

<file path=xl/sharedStrings.xml><?xml version="1.0" encoding="utf-8"?>
<sst xmlns="http://schemas.openxmlformats.org/spreadsheetml/2006/main" count="146" uniqueCount="116">
  <si>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</si>
  <si>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</si>
  <si>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</si>
  <si>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</si>
  <si>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</si>
  <si>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</si>
  <si>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</si>
  <si>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</si>
  <si>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</si>
  <si>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</si>
  <si>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</si>
  <si>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</si>
  <si>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</si>
  <si>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</si>
  <si>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</si>
  <si>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</si>
  <si>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</si>
  <si>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</si>
  <si>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</si>
  <si>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</si>
  <si>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</si>
  <si>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</si>
  <si>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</si>
  <si>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</si>
  <si>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</si>
  <si>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</si>
  <si>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</si>
  <si>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</si>
  <si>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</si>
  <si>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</si>
  <si>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</si>
  <si>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</si>
  <si>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</si>
  <si>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</si>
  <si>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</si>
  <si>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</si>
  <si>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</si>
  <si>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</si>
  <si>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</si>
  <si>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</si>
  <si>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</si>
  <si>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</si>
  <si>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</si>
  <si>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</si>
  <si>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</si>
  <si>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</si>
  <si>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</si>
  <si>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</si>
  <si>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</si>
  <si>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</si>
  <si>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</si>
  <si>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</si>
  <si>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</si>
  <si>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</si>
  <si>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</si>
  <si>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>г. Чита ул. Кирова, д. 3</t>
  </si>
  <si>
    <t>шт.</t>
  </si>
  <si>
    <t>м</t>
  </si>
  <si>
    <t>м3</t>
  </si>
  <si>
    <t>1.2</t>
  </si>
  <si>
    <t>4.5</t>
  </si>
  <si>
    <t>4.6</t>
  </si>
  <si>
    <t>4.7</t>
  </si>
  <si>
    <t>11.2</t>
  </si>
  <si>
    <t>12.2</t>
  </si>
  <si>
    <t>за период: 01.01.2024-31.12.2024</t>
  </si>
  <si>
    <t>Площадь</t>
  </si>
  <si>
    <t>Переходящие остатки  на 01.01.2024</t>
  </si>
  <si>
    <t>Переходящие остатки  на 31.12.2024</t>
  </si>
  <si>
    <t>5.6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</si>
  <si>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</si>
  <si>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</si>
  <si>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13.3</t>
  </si>
  <si>
    <t>13.4</t>
  </si>
  <si>
    <t>14</t>
  </si>
  <si>
    <t>15</t>
  </si>
  <si>
    <t>16</t>
  </si>
  <si>
    <t>Дебиторская задолженность  за 2024 г.</t>
  </si>
  <si>
    <t>Остатки денежных средств за 2024 г.</t>
  </si>
  <si>
    <t>Старшие по дому</t>
  </si>
  <si>
    <t>Выдача цветочной рассады</t>
  </si>
  <si>
    <t>10 шт</t>
  </si>
  <si>
    <t>Дезинсекция помещений 2024 г.</t>
  </si>
  <si>
    <t>Дератизация помещений 2024 г.</t>
  </si>
  <si>
    <t>Завоз чернозема на жд( по заявкам)</t>
  </si>
  <si>
    <t>Исполнение заявки не связанной с ремонтом (конструктивные элементы)</t>
  </si>
  <si>
    <t>Маслянная окраска малых архитект форм с расчист старой краски</t>
  </si>
  <si>
    <t>5 м2</t>
  </si>
  <si>
    <t>Обслуживание и тек.ремонт систем электроснабж.МКД,1,2 кв.2024 г.,К=0,6</t>
  </si>
  <si>
    <t>Обслуживание и тек.ремонт систем электроснабж.МКД,3,4 кв.2024 г.,К=0,6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</si>
  <si>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</si>
  <si>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</si>
  <si>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г.,1-5 эт,К=0,</t>
  </si>
  <si>
    <t>Отведение сточ.вод в целях сод.общ.имущ.МКД 3,4 кв.2024 г.,1-5 эт,К=0,</t>
  </si>
  <si>
    <t>Пробивка проемов в стенах для проведения рем работ с заделкой кирпичем</t>
  </si>
  <si>
    <t>Содержание ДРС 1,2 кв.2024 г.,К=0,6</t>
  </si>
  <si>
    <t>Содержание ДРС 3,4 кв.2024 г.К=0,6</t>
  </si>
  <si>
    <t>Тех.обслуживание ГО, 1,2 кв.2024 г,К=0,6;0,8;0,85;0,9;1</t>
  </si>
  <si>
    <t>Тех.обслуживание ГО, 3,4 кв.2024 г.,К=0,6;0,8;0,85;0,9;1</t>
  </si>
  <si>
    <t>Уборка МОП 1,2 кв.2024 г.К=0,6</t>
  </si>
  <si>
    <t>Уборка МОП 3,4 кв.2024 г.К=0,6</t>
  </si>
  <si>
    <t>Уборка придомовой территории 1,2 кв.2024 г.К=0,6</t>
  </si>
  <si>
    <t>Уборка придомовой территории 3,4 кв.2024 г.К=0,6</t>
  </si>
  <si>
    <t>Управление жилым фондом 1,2 кв.2024 г.К=0,6;0,8;0,85;0,9;1</t>
  </si>
  <si>
    <t>Управление жилым фондом 3,4 кв.2024 г.К=0,6;0,8;0,85;0,9;1</t>
  </si>
  <si>
    <t>Формовочная обрезка деревьев с автовышкой</t>
  </si>
  <si>
    <t>Хол.вода потр.при сод.общ.имущ.МКД,1,2 кв.2024 г,1-5 эт,К=0,6</t>
  </si>
  <si>
    <t>Хол.вода потр.при сод.общ.имущ.МКД,3,4 кв.2024,1-5 эт,К=0,6</t>
  </si>
  <si>
    <t>Частичная смена труб ВО с чугун на пластик д110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</si>
  <si>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</si>
  <si>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</si>
  <si>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</si>
  <si>
    <t>13.6</t>
  </si>
  <si>
    <t>13.7</t>
  </si>
  <si>
    <t>13.8</t>
  </si>
  <si>
    <t>Перерасход по эл-эн на ОДН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</si>
</sst>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5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19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4" fontId="35" fillId="0" borderId="2" xfId="5" applyNumberFormat="1" applyFont="1" applyFill="1" applyBorder="1" applyAlignment="1">
      <alignment horizontal="right" vertical="center"/>
    </xf>
    <xf numFmtId="0" fontId="36" fillId="4" borderId="6" xfId="4" applyFont="1" applyFill="1" applyBorder="1" applyAlignment="1">
      <alignment horizontal="left" vertical="top" wrapText="1"/>
    </xf>
    <xf numFmtId="164" fontId="35" fillId="0" borderId="2" xfId="5" applyFont="1" applyFill="1" applyBorder="1" applyAlignment="1">
      <alignment horizontal="right" vertical="center"/>
    </xf>
    <xf numFmtId="43" fontId="35" fillId="0" borderId="0" xfId="4" applyNumberFormat="1" applyFont="1" applyFill="1"/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3" fontId="35" fillId="0" borderId="0" xfId="4" applyNumberFormat="1" applyFont="1"/>
    <xf numFmtId="4" fontId="38" fillId="0" borderId="2" xfId="5" applyNumberFormat="1" applyFont="1" applyFill="1" applyBorder="1" applyAlignment="1">
      <alignment horizontal="right" vertical="center"/>
    </xf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0" fontId="39" fillId="4" borderId="7" xfId="4" applyFont="1" applyFill="1" applyBorder="1" applyAlignment="1">
      <alignment horizontal="left" vertical="top" wrapText="1"/>
    </xf>
    <xf numFmtId="4" fontId="39" fillId="4" borderId="7" xfId="5" applyNumberFormat="1" applyFont="1" applyFill="1" applyBorder="1" applyAlignment="1">
      <alignment horizontal="right" vertical="center"/>
    </xf>
    <xf numFmtId="164" fontId="38" fillId="4" borderId="7" xfId="5" applyFont="1" applyFill="1" applyBorder="1" applyAlignment="1">
      <alignment horizontal="right" vertical="center" wrapText="1"/>
    </xf>
    <xf numFmtId="164" fontId="38" fillId="4" borderId="7" xfId="5" applyFont="1" applyFill="1" applyBorder="1" applyAlignment="1">
      <alignment horizontal="right" vertical="center"/>
    </xf>
    <xf numFmtId="4" fontId="37" fillId="0" borderId="0" xfId="1" applyNumberFormat="1" applyFont="1" applyFill="1" applyBorder="1" applyAlignment="1">
      <alignment vertical="center" wrapText="1"/>
    </xf>
    <xf numFmtId="0" fontId="41" fillId="0" borderId="3" xfId="1" applyFont="1" applyFill="1" applyBorder="1" applyAlignment="1">
      <alignment horizontal="left" vertical="center" wrapText="1"/>
    </xf>
    <xf numFmtId="164" fontId="35" fillId="0" borderId="0" xfId="5" applyFont="1" applyFill="1" applyBorder="1" applyAlignment="1">
      <alignment horizontal="center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0" fontId="36" fillId="4" borderId="2" xfId="64" applyFont="1" applyFill="1" applyBorder="1" applyAlignment="1">
      <alignment horizontal="left" vertical="top" wrapText="1"/>
    </xf>
    <xf numFmtId="49" fontId="35" fillId="0" borderId="2" xfId="0" applyNumberFormat="1" applyFont="1" applyBorder="1" applyAlignment="1">
      <alignment horizontal="center" vertical="center"/>
    </xf>
    <xf numFmtId="49" fontId="35" fillId="0" borderId="2" xfId="64" applyNumberFormat="1" applyFont="1" applyBorder="1" applyAlignment="1">
      <alignment horizontal="center" vertical="center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0" fontId="38" fillId="0" borderId="7" xfId="4" applyFont="1" applyFill="1" applyBorder="1" applyAlignment="1">
      <alignment vertical="top" wrapText="1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4" fontId="38" fillId="5" borderId="7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49" fontId="0" fillId="0" borderId="2" xfId="0" applyNumberFormat="1" applyFill="1" applyBorder="1" applyAlignment="1">
      <alignment wrapText="1"/>
    </xf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65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4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31" xfId="63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81"/>
  <sheetViews>
    <sheetView tabSelected="1" zoomScaleNormal="100" workbookViewId="0"/>
  </sheetViews>
  <sheetFormatPr defaultRowHeight="15" outlineLevelRow="2" x14ac:dyDescent="0.25"/>
  <cols>
    <col min="1" max="1" width="9.140625" style="40"/>
    <col min="2" max="2" width="68.140625" style="22" customWidth="1"/>
    <col min="3" max="3" width="14.7109375" style="39" customWidth="1"/>
    <col min="4" max="4" width="9.140625" style="23" customWidth="1"/>
    <col min="5" max="5" width="12.7109375" style="23" customWidth="1"/>
    <col min="6" max="6" width="22.28515625" style="1" customWidth="1"/>
    <col min="7" max="16384" width="9.140625" style="1"/>
  </cols>
  <sheetData>
    <row r="3" spans="1:7" ht="15.75" customHeight="1" x14ac:dyDescent="0.25">
      <c r="A3" s="95" t="s">
        <v>4</v>
      </c>
      <c r="B3" s="95"/>
      <c r="C3" s="95"/>
      <c r="D3" s="95"/>
      <c r="E3" s="95"/>
    </row>
    <row r="4" spans="1:7" ht="15" customHeight="1" x14ac:dyDescent="0.25">
      <c r="A4" s="95" t="s">
        <v>55</v>
      </c>
      <c r="B4" s="95"/>
      <c r="C4" s="95"/>
      <c r="D4" s="95"/>
      <c r="E4" s="95"/>
    </row>
    <row r="5" spans="1:7" ht="17.25" customHeight="1" x14ac:dyDescent="0.25">
      <c r="A5" s="96" t="s">
        <v>65</v>
      </c>
      <c r="B5" s="96"/>
      <c r="C5" s="96"/>
      <c r="D5" s="96"/>
      <c r="E5" s="96"/>
    </row>
    <row r="6" spans="1:7" ht="17.25" customHeight="1" x14ac:dyDescent="0.25">
      <c r="A6" s="75"/>
      <c r="B6" s="75"/>
      <c r="C6" s="75"/>
      <c r="D6" s="75"/>
      <c r="E6" s="75"/>
    </row>
    <row r="7" spans="1:7" x14ac:dyDescent="0.25">
      <c r="B7" s="77" t="s">
        <v>66</v>
      </c>
      <c r="C7" s="94">
        <v>1482.5</v>
      </c>
      <c r="D7" s="78" t="s">
        <v>3</v>
      </c>
    </row>
    <row r="8" spans="1:7" ht="39" customHeight="1" x14ac:dyDescent="0.25">
      <c r="A8" s="97" t="s">
        <v>5</v>
      </c>
      <c r="B8" s="98"/>
      <c r="C8" s="98"/>
      <c r="D8" s="98"/>
      <c r="E8" s="99"/>
    </row>
    <row r="9" spans="1:7" x14ac:dyDescent="0.25">
      <c r="A9" s="82">
        <v>1</v>
      </c>
      <c r="B9" s="100" t="s">
        <v>67</v>
      </c>
      <c r="C9" s="101"/>
      <c r="D9" s="102">
        <v>-131343.06</v>
      </c>
      <c r="E9" s="103"/>
      <c r="F9" s="52"/>
    </row>
    <row r="10" spans="1:7" ht="30" x14ac:dyDescent="0.25">
      <c r="A10" s="41">
        <v>2</v>
      </c>
      <c r="B10" s="74" t="s">
        <v>6</v>
      </c>
      <c r="C10" s="30"/>
      <c r="D10" s="104">
        <f>D11+D12+D13</f>
        <v>526649.19000000006</v>
      </c>
      <c r="E10" s="104"/>
      <c r="F10" s="73"/>
      <c r="G10" s="61"/>
    </row>
    <row r="11" spans="1:7" x14ac:dyDescent="0.25">
      <c r="A11" s="42" t="s">
        <v>14</v>
      </c>
      <c r="B11" s="24" t="s">
        <v>15</v>
      </c>
      <c r="C11" s="31"/>
      <c r="D11" s="105">
        <v>453122.64</v>
      </c>
      <c r="E11" s="106"/>
    </row>
    <row r="12" spans="1:7" x14ac:dyDescent="0.25">
      <c r="A12" s="42" t="s">
        <v>16</v>
      </c>
      <c r="B12" s="24" t="s">
        <v>13</v>
      </c>
      <c r="C12" s="31"/>
      <c r="D12" s="105">
        <v>69165.27</v>
      </c>
      <c r="E12" s="106"/>
    </row>
    <row r="13" spans="1:7" ht="33.75" customHeight="1" x14ac:dyDescent="0.25">
      <c r="A13" s="42" t="s">
        <v>17</v>
      </c>
      <c r="B13" s="24" t="s">
        <v>7</v>
      </c>
      <c r="C13" s="31"/>
      <c r="D13" s="105">
        <v>4361.28</v>
      </c>
      <c r="E13" s="106"/>
    </row>
    <row r="14" spans="1:7" ht="30.75" customHeight="1" x14ac:dyDescent="0.25">
      <c r="A14" s="41">
        <v>3</v>
      </c>
      <c r="B14" s="107" t="s">
        <v>22</v>
      </c>
      <c r="C14" s="107"/>
      <c r="D14" s="108">
        <f>D15+D16+D17</f>
        <v>519516.52</v>
      </c>
      <c r="E14" s="109"/>
    </row>
    <row r="15" spans="1:7" x14ac:dyDescent="0.25">
      <c r="A15" s="42" t="s">
        <v>18</v>
      </c>
      <c r="B15" s="24" t="s">
        <v>15</v>
      </c>
      <c r="C15" s="31"/>
      <c r="D15" s="105">
        <v>445989.97</v>
      </c>
      <c r="E15" s="106"/>
    </row>
    <row r="16" spans="1:7" x14ac:dyDescent="0.25">
      <c r="A16" s="42" t="s">
        <v>19</v>
      </c>
      <c r="B16" s="24" t="s">
        <v>13</v>
      </c>
      <c r="C16" s="31"/>
      <c r="D16" s="105">
        <v>69165.27</v>
      </c>
      <c r="E16" s="106"/>
    </row>
    <row r="17" spans="1:8" x14ac:dyDescent="0.25">
      <c r="A17" s="42" t="s">
        <v>20</v>
      </c>
      <c r="B17" s="24" t="s">
        <v>7</v>
      </c>
      <c r="C17" s="31"/>
      <c r="D17" s="105">
        <f>D13</f>
        <v>4361.28</v>
      </c>
      <c r="E17" s="106"/>
    </row>
    <row r="18" spans="1:8" x14ac:dyDescent="0.25">
      <c r="A18" s="42">
        <v>4</v>
      </c>
      <c r="B18" s="24" t="s">
        <v>77</v>
      </c>
      <c r="C18" s="31"/>
      <c r="D18" s="110">
        <f>D10-D14</f>
        <v>7132.6700000000419</v>
      </c>
      <c r="E18" s="111"/>
    </row>
    <row r="19" spans="1:8" ht="30" customHeight="1" x14ac:dyDescent="0.25">
      <c r="A19" s="41">
        <v>5</v>
      </c>
      <c r="B19" s="115" t="s">
        <v>23</v>
      </c>
      <c r="C19" s="116"/>
      <c r="D19" s="117">
        <f>C73</f>
        <v>425467.788</v>
      </c>
      <c r="E19" s="118"/>
    </row>
    <row r="20" spans="1:8" x14ac:dyDescent="0.25">
      <c r="A20" s="42">
        <v>6</v>
      </c>
      <c r="B20" s="24" t="s">
        <v>78</v>
      </c>
      <c r="C20" s="31"/>
      <c r="D20" s="110">
        <f>D10-D19</f>
        <v>101181.40200000006</v>
      </c>
      <c r="E20" s="111"/>
    </row>
    <row r="21" spans="1:8" x14ac:dyDescent="0.25">
      <c r="A21" s="82">
        <v>7</v>
      </c>
      <c r="B21" s="83" t="s">
        <v>68</v>
      </c>
      <c r="C21" s="84"/>
      <c r="D21" s="102">
        <f>D9+D10-D19</f>
        <v>-30161.657999999938</v>
      </c>
      <c r="E21" s="103"/>
    </row>
    <row r="22" spans="1:8" ht="30.75" customHeight="1" x14ac:dyDescent="0.25">
      <c r="A22" s="112" t="s">
        <v>8</v>
      </c>
      <c r="B22" s="113"/>
      <c r="C22" s="113"/>
      <c r="D22" s="113"/>
      <c r="E22" s="114"/>
    </row>
    <row r="23" spans="1:8" ht="73.5" customHeight="1" x14ac:dyDescent="0.25">
      <c r="A23" s="42" t="s">
        <v>21</v>
      </c>
      <c r="B23" s="76" t="s">
        <v>0</v>
      </c>
      <c r="C23" s="32" t="s">
        <v>9</v>
      </c>
      <c r="D23" s="25" t="s">
        <v>10</v>
      </c>
      <c r="E23" s="26" t="s">
        <v>1</v>
      </c>
    </row>
    <row r="24" spans="1:8" x14ac:dyDescent="0.25">
      <c r="A24" s="44">
        <v>1</v>
      </c>
      <c r="B24" s="2" t="s">
        <v>40</v>
      </c>
      <c r="C24" s="33">
        <f>SUM(C25:C26)</f>
        <v>96368.43</v>
      </c>
      <c r="D24" s="3"/>
      <c r="E24" s="3"/>
      <c r="F24" s="4"/>
    </row>
    <row r="25" spans="1:8" s="6" customFormat="1" x14ac:dyDescent="0.25">
      <c r="A25" s="80" t="s">
        <v>24</v>
      </c>
      <c r="B25" s="89" t="s">
        <v>103</v>
      </c>
      <c r="C25" s="90">
        <v>44475</v>
      </c>
      <c r="D25" s="89" t="s">
        <v>3</v>
      </c>
      <c r="E25" s="90">
        <v>8895</v>
      </c>
      <c r="F25" s="65"/>
      <c r="G25" s="5"/>
      <c r="H25" s="5"/>
    </row>
    <row r="26" spans="1:8" s="6" customFormat="1" x14ac:dyDescent="0.25">
      <c r="A26" s="80" t="s">
        <v>59</v>
      </c>
      <c r="B26" s="89" t="s">
        <v>104</v>
      </c>
      <c r="C26" s="90">
        <v>51893.43</v>
      </c>
      <c r="D26" s="89" t="s">
        <v>3</v>
      </c>
      <c r="E26" s="90">
        <v>8895</v>
      </c>
      <c r="F26" s="65"/>
      <c r="G26" s="5"/>
      <c r="H26" s="5"/>
    </row>
    <row r="27" spans="1:8" s="7" customFormat="1" ht="28.5" x14ac:dyDescent="0.25">
      <c r="A27" s="44">
        <v>2</v>
      </c>
      <c r="B27" s="2" t="s">
        <v>41</v>
      </c>
      <c r="C27" s="33">
        <f>SUM(C28:C29)</f>
        <v>39805.14</v>
      </c>
      <c r="D27" s="3"/>
      <c r="E27" s="3"/>
    </row>
    <row r="28" spans="1:8" s="6" customFormat="1" x14ac:dyDescent="0.25">
      <c r="A28" s="80" t="s">
        <v>14</v>
      </c>
      <c r="B28" s="89" t="s">
        <v>99</v>
      </c>
      <c r="C28" s="90">
        <v>18086.22</v>
      </c>
      <c r="D28" s="89" t="s">
        <v>3</v>
      </c>
      <c r="E28" s="90">
        <v>8895</v>
      </c>
      <c r="F28" s="5"/>
      <c r="G28" s="5"/>
      <c r="H28" s="5"/>
    </row>
    <row r="29" spans="1:8" s="6" customFormat="1" x14ac:dyDescent="0.25">
      <c r="A29" s="80" t="s">
        <v>16</v>
      </c>
      <c r="B29" s="89" t="s">
        <v>100</v>
      </c>
      <c r="C29" s="90">
        <v>21718.92</v>
      </c>
      <c r="D29" s="89" t="s">
        <v>3</v>
      </c>
      <c r="E29" s="90">
        <v>8895</v>
      </c>
      <c r="F29" s="5"/>
      <c r="G29" s="5"/>
      <c r="H29" s="5"/>
    </row>
    <row r="30" spans="1:8" s="7" customFormat="1" x14ac:dyDescent="0.25">
      <c r="A30" s="44">
        <v>3</v>
      </c>
      <c r="B30" s="2" t="s">
        <v>42</v>
      </c>
      <c r="C30" s="33"/>
      <c r="D30" s="27"/>
      <c r="E30" s="3"/>
    </row>
    <row r="31" spans="1:8" s="7" customFormat="1" ht="28.5" x14ac:dyDescent="0.25">
      <c r="A31" s="44">
        <v>4</v>
      </c>
      <c r="B31" s="2" t="s">
        <v>43</v>
      </c>
      <c r="C31" s="33">
        <f>SUM(C32:C38)</f>
        <v>35977.009999999995</v>
      </c>
      <c r="D31" s="3"/>
      <c r="E31" s="3"/>
    </row>
    <row r="32" spans="1:8" s="6" customFormat="1" x14ac:dyDescent="0.25">
      <c r="A32" s="81" t="s">
        <v>25</v>
      </c>
      <c r="B32" s="89" t="s">
        <v>92</v>
      </c>
      <c r="C32" s="90">
        <v>518.58000000000004</v>
      </c>
      <c r="D32" s="89" t="s">
        <v>3</v>
      </c>
      <c r="E32" s="90">
        <v>8895</v>
      </c>
      <c r="F32" s="5"/>
      <c r="G32" s="5"/>
      <c r="H32" s="5"/>
    </row>
    <row r="33" spans="1:8" s="6" customFormat="1" x14ac:dyDescent="0.25">
      <c r="A33" s="81" t="s">
        <v>26</v>
      </c>
      <c r="B33" s="89" t="s">
        <v>93</v>
      </c>
      <c r="C33" s="90">
        <v>593.29999999999995</v>
      </c>
      <c r="D33" s="89" t="s">
        <v>3</v>
      </c>
      <c r="E33" s="90">
        <v>8895</v>
      </c>
      <c r="F33" s="5"/>
      <c r="G33" s="5"/>
      <c r="H33" s="5"/>
    </row>
    <row r="34" spans="1:8" s="6" customFormat="1" x14ac:dyDescent="0.25">
      <c r="A34" s="81" t="s">
        <v>27</v>
      </c>
      <c r="B34" s="89" t="s">
        <v>106</v>
      </c>
      <c r="C34" s="90">
        <v>889.5</v>
      </c>
      <c r="D34" s="89" t="s">
        <v>3</v>
      </c>
      <c r="E34" s="90">
        <v>8895</v>
      </c>
      <c r="F34" s="5"/>
      <c r="G34" s="5"/>
      <c r="H34" s="5"/>
    </row>
    <row r="35" spans="1:8" s="6" customFormat="1" x14ac:dyDescent="0.25">
      <c r="A35" s="81" t="s">
        <v>28</v>
      </c>
      <c r="B35" s="89" t="s">
        <v>107</v>
      </c>
      <c r="C35" s="90">
        <v>963.33</v>
      </c>
      <c r="D35" s="89" t="s">
        <v>3</v>
      </c>
      <c r="E35" s="90">
        <v>8895</v>
      </c>
      <c r="F35" s="5"/>
      <c r="G35" s="5"/>
      <c r="H35" s="5"/>
    </row>
    <row r="36" spans="1:8" s="6" customFormat="1" x14ac:dyDescent="0.25">
      <c r="A36" s="81" t="s">
        <v>60</v>
      </c>
      <c r="B36" s="89" t="s">
        <v>109</v>
      </c>
      <c r="C36" s="90">
        <v>3706.55</v>
      </c>
      <c r="D36" s="89" t="s">
        <v>3</v>
      </c>
      <c r="E36" s="90">
        <v>8895</v>
      </c>
      <c r="F36" s="5"/>
      <c r="G36" s="5"/>
      <c r="H36" s="5"/>
    </row>
    <row r="37" spans="1:8" s="6" customFormat="1" x14ac:dyDescent="0.25">
      <c r="A37" s="81" t="s">
        <v>61</v>
      </c>
      <c r="B37" s="89" t="s">
        <v>110</v>
      </c>
      <c r="C37" s="90">
        <v>4076.58</v>
      </c>
      <c r="D37" s="89" t="s">
        <v>3</v>
      </c>
      <c r="E37" s="90">
        <v>8895</v>
      </c>
      <c r="F37" s="5"/>
      <c r="G37" s="5"/>
      <c r="H37" s="5"/>
    </row>
    <row r="38" spans="1:8" s="6" customFormat="1" x14ac:dyDescent="0.25">
      <c r="A38" s="81" t="s">
        <v>62</v>
      </c>
      <c r="B38" s="89" t="s">
        <v>115</v>
      </c>
      <c r="C38" s="90">
        <v>25229.17</v>
      </c>
      <c r="D38" s="89" t="s">
        <v>2</v>
      </c>
      <c r="E38" s="90"/>
      <c r="F38" s="5"/>
      <c r="G38" s="5"/>
      <c r="H38" s="5"/>
    </row>
    <row r="39" spans="1:8" ht="42.75" outlineLevel="1" x14ac:dyDescent="0.25">
      <c r="A39" s="44">
        <v>5</v>
      </c>
      <c r="B39" s="79" t="s">
        <v>70</v>
      </c>
      <c r="C39" s="34">
        <f>SUM(C40:C45)</f>
        <v>28519.300000000003</v>
      </c>
      <c r="D39" s="8"/>
      <c r="E39" s="8"/>
      <c r="F39" s="4"/>
      <c r="G39" s="4"/>
    </row>
    <row r="40" spans="1:8" outlineLevel="1" x14ac:dyDescent="0.25">
      <c r="A40" s="42" t="s">
        <v>29</v>
      </c>
      <c r="B40" s="89" t="s">
        <v>85</v>
      </c>
      <c r="C40" s="90">
        <v>1022.2</v>
      </c>
      <c r="D40" s="89" t="s">
        <v>56</v>
      </c>
      <c r="E40" s="90">
        <v>1</v>
      </c>
      <c r="F40" s="4"/>
      <c r="G40" s="4"/>
    </row>
    <row r="41" spans="1:8" ht="30" outlineLevel="1" x14ac:dyDescent="0.25">
      <c r="A41" s="42" t="s">
        <v>30</v>
      </c>
      <c r="B41" s="91" t="s">
        <v>88</v>
      </c>
      <c r="C41" s="90">
        <v>0</v>
      </c>
      <c r="D41" s="89" t="s">
        <v>3</v>
      </c>
      <c r="E41" s="90">
        <v>5356.13</v>
      </c>
      <c r="F41" s="4"/>
      <c r="G41" s="4"/>
    </row>
    <row r="42" spans="1:8" ht="30" customHeight="1" outlineLevel="1" x14ac:dyDescent="0.25">
      <c r="A42" s="42" t="s">
        <v>31</v>
      </c>
      <c r="B42" s="91" t="s">
        <v>89</v>
      </c>
      <c r="C42" s="90">
        <v>13787.25</v>
      </c>
      <c r="D42" s="89" t="s">
        <v>3</v>
      </c>
      <c r="E42" s="90">
        <v>8895</v>
      </c>
      <c r="F42" s="4"/>
      <c r="G42" s="4"/>
    </row>
    <row r="43" spans="1:8" outlineLevel="1" x14ac:dyDescent="0.25">
      <c r="A43" s="42" t="s">
        <v>32</v>
      </c>
      <c r="B43" s="89" t="s">
        <v>94</v>
      </c>
      <c r="C43" s="90">
        <v>3134.4</v>
      </c>
      <c r="D43" s="89" t="s">
        <v>3</v>
      </c>
      <c r="E43" s="90">
        <v>0.35</v>
      </c>
      <c r="F43" s="4"/>
      <c r="G43" s="4"/>
    </row>
    <row r="44" spans="1:8" outlineLevel="1" x14ac:dyDescent="0.25">
      <c r="A44" s="42" t="s">
        <v>33</v>
      </c>
      <c r="B44" s="89" t="s">
        <v>108</v>
      </c>
      <c r="C44" s="90">
        <v>10575.45</v>
      </c>
      <c r="D44" s="89" t="s">
        <v>57</v>
      </c>
      <c r="E44" s="90">
        <v>2.25</v>
      </c>
      <c r="F44" s="4"/>
      <c r="G44" s="4"/>
    </row>
    <row r="45" spans="1:8" s="13" customFormat="1" outlineLevel="2" x14ac:dyDescent="0.25">
      <c r="A45" s="42" t="s">
        <v>69</v>
      </c>
      <c r="B45" s="9"/>
      <c r="C45" s="14"/>
      <c r="D45" s="16"/>
      <c r="E45" s="16"/>
    </row>
    <row r="46" spans="1:8" s="13" customFormat="1" ht="28.5" outlineLevel="2" x14ac:dyDescent="0.25">
      <c r="A46" s="58">
        <v>6</v>
      </c>
      <c r="B46" s="2" t="s">
        <v>44</v>
      </c>
      <c r="C46" s="35"/>
      <c r="D46" s="12"/>
      <c r="E46" s="12"/>
    </row>
    <row r="47" spans="1:8" s="13" customFormat="1" ht="28.5" outlineLevel="2" x14ac:dyDescent="0.25">
      <c r="A47" s="59">
        <v>7</v>
      </c>
      <c r="B47" s="2" t="s">
        <v>45</v>
      </c>
      <c r="C47" s="35"/>
      <c r="D47" s="12"/>
      <c r="E47" s="57"/>
    </row>
    <row r="48" spans="1:8" s="13" customFormat="1" outlineLevel="2" x14ac:dyDescent="0.25">
      <c r="A48" s="59">
        <v>8</v>
      </c>
      <c r="B48" s="62" t="s">
        <v>46</v>
      </c>
      <c r="C48" s="63">
        <v>0</v>
      </c>
      <c r="D48" s="64"/>
      <c r="E48" s="64"/>
    </row>
    <row r="49" spans="1:8" s="13" customFormat="1" ht="28.5" outlineLevel="2" x14ac:dyDescent="0.25">
      <c r="A49" s="59">
        <v>9</v>
      </c>
      <c r="B49" s="2" t="s">
        <v>47</v>
      </c>
      <c r="C49" s="35">
        <f>SUM(C50:C50)</f>
        <v>0</v>
      </c>
      <c r="D49" s="12"/>
      <c r="E49" s="12"/>
    </row>
    <row r="50" spans="1:8" s="6" customFormat="1" x14ac:dyDescent="0.25">
      <c r="A50" s="60" t="s">
        <v>71</v>
      </c>
      <c r="B50" s="9"/>
      <c r="C50" s="10"/>
      <c r="D50" s="11"/>
      <c r="E50" s="11"/>
      <c r="F50" s="5"/>
      <c r="G50" s="5"/>
      <c r="H50" s="5"/>
    </row>
    <row r="51" spans="1:8" s="13" customFormat="1" ht="28.5" outlineLevel="2" x14ac:dyDescent="0.25">
      <c r="A51" s="59">
        <v>10</v>
      </c>
      <c r="B51" s="2" t="s">
        <v>48</v>
      </c>
      <c r="C51" s="35">
        <f>SUM(C52:C53)</f>
        <v>5781.75</v>
      </c>
      <c r="D51" s="12"/>
      <c r="E51" s="12"/>
    </row>
    <row r="52" spans="1:8" s="6" customFormat="1" x14ac:dyDescent="0.25">
      <c r="A52" s="80" t="s">
        <v>34</v>
      </c>
      <c r="B52" s="89" t="s">
        <v>97</v>
      </c>
      <c r="C52" s="90">
        <v>2964.7</v>
      </c>
      <c r="D52" s="89" t="s">
        <v>3</v>
      </c>
      <c r="E52" s="90">
        <v>8895</v>
      </c>
      <c r="F52" s="5"/>
      <c r="G52" s="5"/>
      <c r="H52" s="5"/>
    </row>
    <row r="53" spans="1:8" s="6" customFormat="1" x14ac:dyDescent="0.25">
      <c r="A53" s="80" t="s">
        <v>54</v>
      </c>
      <c r="B53" s="89" t="s">
        <v>98</v>
      </c>
      <c r="C53" s="90">
        <v>2817.05</v>
      </c>
      <c r="D53" s="89" t="s">
        <v>3</v>
      </c>
      <c r="E53" s="90">
        <v>8895</v>
      </c>
      <c r="F53" s="5"/>
      <c r="G53" s="5"/>
      <c r="H53" s="5"/>
    </row>
    <row r="54" spans="1:8" s="13" customFormat="1" ht="28.5" outlineLevel="2" x14ac:dyDescent="0.25">
      <c r="A54" s="45">
        <v>11</v>
      </c>
      <c r="B54" s="15" t="s">
        <v>49</v>
      </c>
      <c r="C54" s="35">
        <f>SUM(C55:C56)</f>
        <v>19495.169999999998</v>
      </c>
      <c r="D54" s="12"/>
      <c r="E54" s="12"/>
    </row>
    <row r="55" spans="1:8" s="6" customFormat="1" x14ac:dyDescent="0.25">
      <c r="A55" s="81" t="s">
        <v>35</v>
      </c>
      <c r="B55" s="89" t="s">
        <v>95</v>
      </c>
      <c r="C55" s="90">
        <v>9117.3700000000008</v>
      </c>
      <c r="D55" s="89" t="s">
        <v>3</v>
      </c>
      <c r="E55" s="90">
        <v>8895</v>
      </c>
      <c r="F55" s="5"/>
      <c r="G55" s="5"/>
      <c r="H55" s="5"/>
    </row>
    <row r="56" spans="1:8" s="6" customFormat="1" x14ac:dyDescent="0.25">
      <c r="A56" s="81" t="s">
        <v>63</v>
      </c>
      <c r="B56" s="89" t="s">
        <v>96</v>
      </c>
      <c r="C56" s="90">
        <v>10377.799999999999</v>
      </c>
      <c r="D56" s="89" t="s">
        <v>3</v>
      </c>
      <c r="E56" s="90">
        <v>8895</v>
      </c>
      <c r="F56" s="5"/>
      <c r="G56" s="5"/>
      <c r="H56" s="5"/>
    </row>
    <row r="57" spans="1:8" s="13" customFormat="1" ht="28.5" outlineLevel="2" x14ac:dyDescent="0.25">
      <c r="A57" s="45">
        <v>12</v>
      </c>
      <c r="B57" s="2" t="s">
        <v>50</v>
      </c>
      <c r="C57" s="35">
        <f>SUM(C58:C59)</f>
        <v>9612.4</v>
      </c>
      <c r="D57" s="12"/>
      <c r="E57" s="12"/>
    </row>
    <row r="58" spans="1:8" s="6" customFormat="1" x14ac:dyDescent="0.25">
      <c r="A58" s="50" t="s">
        <v>36</v>
      </c>
      <c r="B58" s="89" t="s">
        <v>82</v>
      </c>
      <c r="C58" s="90">
        <v>4806.2</v>
      </c>
      <c r="D58" s="89" t="s">
        <v>3</v>
      </c>
      <c r="E58" s="90">
        <v>1373.2</v>
      </c>
      <c r="F58" s="5"/>
      <c r="G58" s="5"/>
      <c r="H58" s="5"/>
    </row>
    <row r="59" spans="1:8" s="6" customFormat="1" x14ac:dyDescent="0.25">
      <c r="A59" s="50" t="s">
        <v>64</v>
      </c>
      <c r="B59" s="89" t="s">
        <v>83</v>
      </c>
      <c r="C59" s="90">
        <v>4806.2</v>
      </c>
      <c r="D59" s="89" t="s">
        <v>3</v>
      </c>
      <c r="E59" s="90">
        <v>1373.2</v>
      </c>
      <c r="F59" s="5"/>
      <c r="G59" s="5"/>
      <c r="H59" s="5"/>
    </row>
    <row r="60" spans="1:8" s="13" customFormat="1" ht="57" outlineLevel="2" x14ac:dyDescent="0.25">
      <c r="A60" s="45">
        <v>13</v>
      </c>
      <c r="B60" s="2" t="s">
        <v>51</v>
      </c>
      <c r="C60" s="35">
        <f>SUM(C61:C68)</f>
        <v>97897.26999999999</v>
      </c>
      <c r="D60" s="12"/>
      <c r="E60" s="12"/>
    </row>
    <row r="61" spans="1:8" s="6" customFormat="1" x14ac:dyDescent="0.25">
      <c r="A61" s="81" t="s">
        <v>37</v>
      </c>
      <c r="B61" s="89" t="s">
        <v>80</v>
      </c>
      <c r="C61" s="90">
        <v>4442.9399999999996</v>
      </c>
      <c r="D61" s="89" t="s">
        <v>81</v>
      </c>
      <c r="E61" s="90">
        <v>3.5</v>
      </c>
      <c r="F61" s="5"/>
      <c r="G61" s="5"/>
      <c r="H61" s="5"/>
    </row>
    <row r="62" spans="1:8" s="6" customFormat="1" x14ac:dyDescent="0.25">
      <c r="A62" s="81" t="s">
        <v>53</v>
      </c>
      <c r="B62" s="89" t="s">
        <v>84</v>
      </c>
      <c r="C62" s="90">
        <v>879.06</v>
      </c>
      <c r="D62" s="89" t="s">
        <v>58</v>
      </c>
      <c r="E62" s="90">
        <v>0.1</v>
      </c>
      <c r="F62" s="5"/>
      <c r="G62" s="5"/>
      <c r="H62" s="5"/>
    </row>
    <row r="63" spans="1:8" s="6" customFormat="1" x14ac:dyDescent="0.25">
      <c r="A63" s="81" t="s">
        <v>72</v>
      </c>
      <c r="B63" s="89" t="s">
        <v>86</v>
      </c>
      <c r="C63" s="90">
        <v>8299.15</v>
      </c>
      <c r="D63" s="89" t="s">
        <v>87</v>
      </c>
      <c r="E63" s="90">
        <v>1.8</v>
      </c>
      <c r="F63" s="5"/>
      <c r="G63" s="5"/>
      <c r="H63" s="5"/>
    </row>
    <row r="64" spans="1:8" s="6" customFormat="1" x14ac:dyDescent="0.25">
      <c r="A64" s="81" t="s">
        <v>73</v>
      </c>
      <c r="B64" s="89" t="s">
        <v>90</v>
      </c>
      <c r="C64" s="90">
        <v>148.55000000000001</v>
      </c>
      <c r="D64" s="89" t="s">
        <v>3</v>
      </c>
      <c r="E64" s="90">
        <v>8895</v>
      </c>
      <c r="F64" s="5"/>
      <c r="G64" s="5"/>
      <c r="H64" s="5"/>
    </row>
    <row r="65" spans="1:8" s="6" customFormat="1" x14ac:dyDescent="0.25">
      <c r="A65" s="81" t="s">
        <v>111</v>
      </c>
      <c r="B65" s="89" t="s">
        <v>91</v>
      </c>
      <c r="C65" s="90">
        <v>148.55000000000001</v>
      </c>
      <c r="D65" s="89" t="s">
        <v>3</v>
      </c>
      <c r="E65" s="90">
        <v>8895</v>
      </c>
      <c r="F65" s="5"/>
      <c r="G65" s="5"/>
      <c r="H65" s="5"/>
    </row>
    <row r="66" spans="1:8" s="6" customFormat="1" x14ac:dyDescent="0.25">
      <c r="A66" s="81" t="s">
        <v>112</v>
      </c>
      <c r="B66" s="89" t="s">
        <v>105</v>
      </c>
      <c r="C66" s="90">
        <v>18303.68</v>
      </c>
      <c r="D66" s="89" t="s">
        <v>56</v>
      </c>
      <c r="E66" s="90">
        <v>8</v>
      </c>
      <c r="F66" s="5"/>
      <c r="G66" s="5"/>
      <c r="H66" s="5"/>
    </row>
    <row r="67" spans="1:8" s="6" customFormat="1" x14ac:dyDescent="0.25">
      <c r="A67" s="81" t="s">
        <v>113</v>
      </c>
      <c r="B67" s="89" t="s">
        <v>101</v>
      </c>
      <c r="C67" s="90">
        <v>31503.42</v>
      </c>
      <c r="D67" s="89" t="s">
        <v>3</v>
      </c>
      <c r="E67" s="90">
        <v>8895</v>
      </c>
      <c r="F67" s="5"/>
      <c r="G67" s="5"/>
      <c r="H67" s="5"/>
    </row>
    <row r="68" spans="1:8" s="6" customFormat="1" x14ac:dyDescent="0.25">
      <c r="A68" s="81" t="s">
        <v>114</v>
      </c>
      <c r="B68" s="89" t="s">
        <v>102</v>
      </c>
      <c r="C68" s="90">
        <v>34171.919999999998</v>
      </c>
      <c r="D68" s="89" t="s">
        <v>3</v>
      </c>
      <c r="E68" s="90">
        <v>8895</v>
      </c>
      <c r="F68" s="5"/>
      <c r="G68" s="5"/>
      <c r="H68" s="5"/>
    </row>
    <row r="69" spans="1:8" s="13" customFormat="1" outlineLevel="2" x14ac:dyDescent="0.25">
      <c r="A69" s="51" t="s">
        <v>74</v>
      </c>
      <c r="B69" s="69" t="s">
        <v>52</v>
      </c>
      <c r="C69" s="70">
        <f>SUM(C70:C71)</f>
        <v>21100.02</v>
      </c>
      <c r="D69" s="71"/>
      <c r="E69" s="72"/>
    </row>
    <row r="70" spans="1:8" s="13" customFormat="1" ht="21" customHeight="1" outlineLevel="2" x14ac:dyDescent="0.25">
      <c r="A70" s="46" t="s">
        <v>38</v>
      </c>
      <c r="B70" s="53"/>
      <c r="C70" s="66"/>
      <c r="D70" s="67"/>
      <c r="E70" s="68"/>
    </row>
    <row r="71" spans="1:8" s="13" customFormat="1" ht="21" customHeight="1" outlineLevel="2" x14ac:dyDescent="0.25">
      <c r="A71" s="54" t="s">
        <v>39</v>
      </c>
      <c r="B71" s="85" t="s">
        <v>79</v>
      </c>
      <c r="C71" s="88">
        <v>21100.02</v>
      </c>
      <c r="D71" s="86"/>
      <c r="E71" s="87"/>
    </row>
    <row r="72" spans="1:8" s="13" customFormat="1" outlineLevel="2" x14ac:dyDescent="0.25">
      <c r="A72" s="54" t="s">
        <v>75</v>
      </c>
      <c r="B72" s="55" t="s">
        <v>11</v>
      </c>
      <c r="C72" s="92">
        <f>C24+C27+C30+C31+C39+C46+C47+C48+C49+C51+C54+C57+C60+C69</f>
        <v>354556.49</v>
      </c>
      <c r="D72" s="56"/>
      <c r="E72" s="56"/>
      <c r="F72" s="17"/>
    </row>
    <row r="73" spans="1:8" s="49" customFormat="1" outlineLevel="2" x14ac:dyDescent="0.25">
      <c r="A73" s="51" t="s">
        <v>76</v>
      </c>
      <c r="B73" s="47" t="s">
        <v>12</v>
      </c>
      <c r="C73" s="93">
        <f>C72*1.2</f>
        <v>425467.788</v>
      </c>
      <c r="D73" s="48" t="s">
        <v>2</v>
      </c>
      <c r="E73" s="48"/>
    </row>
    <row r="74" spans="1:8" s="13" customFormat="1" outlineLevel="2" x14ac:dyDescent="0.25">
      <c r="A74" s="43"/>
      <c r="B74" s="18"/>
      <c r="C74" s="36"/>
      <c r="D74" s="19"/>
      <c r="E74" s="19"/>
    </row>
    <row r="75" spans="1:8" x14ac:dyDescent="0.25">
      <c r="B75" s="1"/>
      <c r="C75" s="37"/>
      <c r="D75" s="28"/>
      <c r="E75" s="28"/>
    </row>
    <row r="76" spans="1:8" x14ac:dyDescent="0.25">
      <c r="B76" s="1"/>
      <c r="C76" s="28"/>
      <c r="D76" s="28"/>
      <c r="E76" s="28"/>
    </row>
    <row r="77" spans="1:8" s="13" customFormat="1" outlineLevel="2" x14ac:dyDescent="0.25">
      <c r="A77" s="43"/>
    </row>
    <row r="78" spans="1:8" x14ac:dyDescent="0.25">
      <c r="B78" s="1"/>
      <c r="C78" s="1"/>
      <c r="D78" s="1"/>
      <c r="E78" s="1"/>
      <c r="F78" s="4"/>
    </row>
    <row r="79" spans="1:8" ht="16.5" customHeight="1" x14ac:dyDescent="0.25">
      <c r="B79" s="1"/>
      <c r="C79" s="1"/>
      <c r="D79" s="1"/>
      <c r="E79" s="1"/>
    </row>
    <row r="80" spans="1:8" x14ac:dyDescent="0.25">
      <c r="B80" s="20"/>
      <c r="C80" s="38"/>
      <c r="D80" s="21"/>
      <c r="E80" s="21"/>
    </row>
    <row r="81" spans="2:5" x14ac:dyDescent="0.25">
      <c r="B81" s="20"/>
      <c r="C81" s="38"/>
      <c r="D81" s="29"/>
      <c r="E81" s="21"/>
    </row>
  </sheetData>
  <mergeCells count="21">
    <mergeCell ref="D20:E20"/>
    <mergeCell ref="D21:E21"/>
    <mergeCell ref="A22:E22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2024</vt:lpstr>
      <vt:lpstr>Лист2</vt:lpstr>
      <vt:lpstr>Лист3</vt:lpstr>
      <vt:lpstr>Лист4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2025-03-28T05:30:19Z</dcterms:modified>
</cp:coreProperties>
</file>