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2024" sheetId="9" r:id="rId1"/>
    <sheet name="Лист2" sheetId="2" r:id="rId2"/>
    <sheet name="Лист3" sheetId="3" r:id="rId3"/>
  </sheets>
  <definedNames>
    <definedName name="_xlnm.Print_Area" localSheetId="0">'2024'!$A$1:$E$94</definedName>
  </definedNames>
  <calcPr calcId="144525" calcMode="manual"/>
</workbook>
</file>

<file path=xl/calcChain.xml><?xml version="1.0" encoding="utf-8"?>
<calcChain xmlns="http://schemas.openxmlformats.org/spreadsheetml/2006/main">
  <c r="C90" i="9" l="1"/>
  <c r="D17" i="9" l="1"/>
  <c r="C89" i="9" l="1"/>
  <c r="C41" i="9"/>
  <c r="C79" i="9"/>
  <c r="C72" i="9"/>
  <c r="D14" i="9"/>
  <c r="D10" i="9"/>
  <c r="C25" i="9" l="1"/>
  <c r="D18" i="9"/>
  <c r="C28" i="9" l="1"/>
  <c r="C32" i="9" l="1"/>
  <c r="C76" i="9" l="1"/>
  <c r="C82" i="9" l="1"/>
  <c r="C93" i="9" s="1"/>
  <c r="C94" i="9" s="1"/>
  <c r="D19" i="9" s="1"/>
  <c r="D21" i="9" l="1"/>
  <c r="D20" i="9"/>
</calcChain>
</file>

<file path=xl/sharedStrings.xml><?xml version="1.0" encoding="utf-8"?>
<sst xmlns="http://schemas.openxmlformats.org/spreadsheetml/2006/main" count="205" uniqueCount="161">
  <si>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</si>
  <si>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</si>
  <si>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</si>
  <si>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</si>
  <si>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</si>
  <si>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</si>
  <si>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</si>
  <si>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</si>
  <si>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</si>
  <si>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</si>
  <si>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</si>
  <si>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</si>
  <si>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</si>
  <si>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</si>
  <si>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</si>
  <si>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</si>
  <si>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</si>
  <si>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</si>
  <si>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</si>
  <si>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</si>
  <si>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</si>
  <si>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</si>
  <si>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</si>
  <si>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</si>
  <si>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</si>
  <si>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</si>
  <si>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</si>
  <si>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</si>
  <si>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</si>
  <si>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</si>
  <si>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</si>
  <si>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</si>
  <si>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</si>
  <si>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</si>
  <si>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</si>
  <si>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</si>
  <si>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</si>
  <si>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</si>
  <si>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</si>
  <si>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</si>
  <si>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</si>
  <si>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</si>
  <si>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</si>
  <si>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</si>
  <si>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</si>
  <si>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</si>
  <si>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</si>
  <si>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</si>
  <si>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</si>
  <si>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</si>
  <si>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</si>
  <si>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</si>
  <si>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</si>
  <si>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</si>
  <si>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</si>
  <si>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</si>
  <si>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</si>
  <si>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</si>
  <si>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</si>
  <si>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</si>
  <si>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</si>
  <si>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</si>
  <si>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</si>
  <si>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</si>
  <si>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</si>
  <si>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</si>
  <si>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шт.</t>
  </si>
  <si>
    <t>дом</t>
  </si>
  <si>
    <t>м</t>
  </si>
  <si>
    <t>1 стояк</t>
  </si>
  <si>
    <t>кол-во показаний</t>
  </si>
  <si>
    <t>Старшие по дому</t>
  </si>
  <si>
    <t>г. Чита  мкр. Батарейный, д. 3</t>
  </si>
  <si>
    <t>14.3</t>
  </si>
  <si>
    <t>Расходы по снятию показаний с ИПУ по электроэнергии</t>
  </si>
  <si>
    <t xml:space="preserve">Площадь </t>
  </si>
  <si>
    <t>Переходящие остатки денежных средств на 01.01.2024</t>
  </si>
  <si>
    <t>Переходящие остатки денежных средств на 31.12.2024</t>
  </si>
  <si>
    <t>за период: 01.01.2024-31.12.2024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</si>
  <si>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</si>
  <si>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</si>
  <si>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</si>
  <si>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</si>
  <si>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</si>
  <si>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</si>
  <si>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</si>
  <si>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</si>
  <si>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</si>
  <si>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</si>
  <si>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</si>
  <si>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9.2</t>
  </si>
  <si>
    <t>12.2</t>
  </si>
  <si>
    <t>14</t>
  </si>
  <si>
    <t>15</t>
  </si>
  <si>
    <t>16</t>
  </si>
  <si>
    <t>1.2</t>
  </si>
  <si>
    <t>4.5</t>
  </si>
  <si>
    <t>4.6</t>
  </si>
  <si>
    <t>4.7</t>
  </si>
  <si>
    <t>4.8</t>
  </si>
  <si>
    <t>11.2</t>
  </si>
  <si>
    <t>13.3</t>
  </si>
  <si>
    <t>13.4</t>
  </si>
  <si>
    <t>Дебиторская задолженность  за 2024 г.</t>
  </si>
  <si>
    <t>Остатки денежных средств  за 2024 г.</t>
  </si>
  <si>
    <t>Восстанов осв. подъ Батарейный 3</t>
  </si>
  <si>
    <t>подъезд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</si>
  <si>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</si>
  <si>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</si>
  <si>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</si>
  <si>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Изготовление деревянной скамейки с установкой</t>
  </si>
  <si>
    <t>Исполнение заявки не связанной с ремонтом (энергоснабжение)</t>
  </si>
  <si>
    <t>Исполнение заявки связанной с ремонтом (инженерные сети)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</si>
  <si>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</si>
  <si>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</si>
  <si>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</si>
  <si>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</si>
  <si>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</si>
  <si>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</si>
  <si>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Перезапуск удаление воздушных пробок на стояке отопления</t>
  </si>
  <si>
    <t>Подготовка проекта межевания</t>
  </si>
  <si>
    <t>Участок</t>
  </si>
  <si>
    <t>Прочистка вентканалов</t>
  </si>
  <si>
    <t>3 м</t>
  </si>
  <si>
    <t>Прочистка канализационной сети (внутренней)</t>
  </si>
  <si>
    <t>Прочистка трубопроводов ХВС ГВС включая врезку до  д32мм</t>
  </si>
  <si>
    <t>Ремонт ВВП, ТУ, ввода ХВС Батарейный, д.3</t>
  </si>
  <si>
    <t>Ремонт межпанельных швов Батарейный, д.3, кв.10,16,25,69,74</t>
  </si>
  <si>
    <t>Ремонт межпанельных швов Батарейный, д.3, кв.13,17,49,59</t>
  </si>
  <si>
    <t>Ремонт межпанельных швов Батарейный, д.3, кв.38</t>
  </si>
  <si>
    <t>кв</t>
  </si>
  <si>
    <t>Ремонт межпанельных швов Батарейный, д.3, кв.63</t>
  </si>
  <si>
    <t>Ремонт межпанельных швов Батарейный, д.3, кв.68</t>
  </si>
  <si>
    <t>Ремонт межпанельных швов Батарейный, д.3, кв.76</t>
  </si>
  <si>
    <t>квартира</t>
  </si>
  <si>
    <t>Ремонт межпанельных швов батарейный, д.3, кв.64</t>
  </si>
  <si>
    <t>Сварка свищей на внутридомовых трубопроводах ХВС ГВС отопление</t>
  </si>
  <si>
    <t>Смена отдельными участками внутрен сет ХВС, ВО по цокол пом Батарейный</t>
  </si>
  <si>
    <t>Цок пом</t>
  </si>
  <si>
    <t>Смена шарового крана д 20 (ХВС ГВС)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</si>
  <si>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</si>
  <si>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</si>
  <si>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</si>
  <si>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</si>
  <si>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</si>
  <si>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</si>
  <si>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</si>
  <si>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</si>
  <si>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(смена) светильника с датчиком движения</t>
  </si>
  <si>
    <t>Устранение свищей в трубах хомутами д 25</t>
  </si>
  <si>
    <t>Утепление металических поверхностей (двери, люки)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</si>
  <si>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</si>
  <si>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</si>
  <si>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армированных труб д 20 ХВС ГВС</t>
  </si>
  <si>
    <t>Частичная замена армированных труб д 32 ХВС ГВС</t>
  </si>
  <si>
    <t>Частичная смена труб ВО с чугун на пластик д110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</si>
  <si>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</si>
  <si>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</si>
  <si>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замена радиаторного блока д20 (со стоимостью блока)</t>
  </si>
  <si>
    <t>13.5</t>
  </si>
  <si>
    <t>13.6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</si>
</sst>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27">
    <xf numFmtId="0" fontId="0" fillId="0" borderId="0" xfId="0"/>
    <xf numFmtId="0" fontId="35" fillId="0" borderId="0" xfId="4" applyFont="1" applyFill="1" applyAlignment="1">
      <alignment horizont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4" fontId="35" fillId="0" borderId="0" xfId="4" applyNumberFormat="1" applyFont="1" applyFill="1" applyAlignment="1">
      <alignment horizontal="center"/>
    </xf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40" fillId="0" borderId="2" xfId="1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0" fontId="36" fillId="4" borderId="2" xfId="63" applyFont="1" applyFill="1" applyBorder="1" applyAlignment="1">
      <alignment horizontal="left" vertical="top" wrapText="1"/>
    </xf>
    <xf numFmtId="49" fontId="35" fillId="0" borderId="2" xfId="0" applyNumberFormat="1" applyFont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left" vertical="top" wrapText="1"/>
    </xf>
    <xf numFmtId="4" fontId="35" fillId="0" borderId="2" xfId="0" applyNumberFormat="1" applyFont="1" applyFill="1" applyBorder="1" applyAlignment="1">
      <alignment horizontal="right"/>
    </xf>
    <xf numFmtId="49" fontId="35" fillId="0" borderId="2" xfId="0" applyNumberFormat="1" applyFont="1" applyFill="1" applyBorder="1" applyAlignment="1">
      <alignment horizontal="right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" fontId="38" fillId="5" borderId="2" xfId="5" applyNumberFormat="1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2"/>
  <sheetViews>
    <sheetView tabSelected="1" zoomScaleNormal="100" workbookViewId="0">
      <selection activeCell="F10" sqref="F10"/>
    </sheetView>
  </sheetViews>
  <sheetFormatPr defaultRowHeight="15" outlineLevelRow="2" x14ac:dyDescent="0.25"/>
  <cols>
    <col min="1" max="1" width="9.140625" style="47"/>
    <col min="2" max="2" width="68.140625" style="24" customWidth="1"/>
    <col min="3" max="3" width="13.5703125" style="46" customWidth="1"/>
    <col min="4" max="4" width="10.140625" style="25" customWidth="1"/>
    <col min="5" max="5" width="12.140625" style="25" customWidth="1"/>
    <col min="6" max="6" width="28.42578125" style="1" customWidth="1"/>
    <col min="7" max="16384" width="9.140625" style="1"/>
  </cols>
  <sheetData>
    <row r="3" spans="1:7" ht="15.75" customHeight="1" x14ac:dyDescent="0.25">
      <c r="A3" s="101" t="s">
        <v>4</v>
      </c>
      <c r="B3" s="101"/>
      <c r="C3" s="101"/>
      <c r="D3" s="101"/>
      <c r="E3" s="101"/>
    </row>
    <row r="4" spans="1:7" ht="15" customHeight="1" x14ac:dyDescent="0.25">
      <c r="A4" s="101" t="s">
        <v>72</v>
      </c>
      <c r="B4" s="101"/>
      <c r="C4" s="101"/>
      <c r="D4" s="101"/>
      <c r="E4" s="101"/>
    </row>
    <row r="5" spans="1:7" ht="17.25" customHeight="1" x14ac:dyDescent="0.25">
      <c r="A5" s="102" t="s">
        <v>78</v>
      </c>
      <c r="B5" s="102"/>
      <c r="C5" s="102"/>
      <c r="D5" s="102"/>
      <c r="E5" s="102"/>
    </row>
    <row r="6" spans="1:7" ht="17.25" customHeight="1" x14ac:dyDescent="0.25">
      <c r="A6" s="82"/>
      <c r="B6" s="82"/>
      <c r="C6" s="82"/>
      <c r="D6" s="82"/>
      <c r="E6" s="82"/>
    </row>
    <row r="7" spans="1:7" x14ac:dyDescent="0.25">
      <c r="B7" s="84" t="s">
        <v>75</v>
      </c>
      <c r="C7" s="100">
        <v>4729.5</v>
      </c>
      <c r="D7" s="85" t="s">
        <v>3</v>
      </c>
    </row>
    <row r="8" spans="1:7" ht="39" customHeight="1" x14ac:dyDescent="0.25">
      <c r="A8" s="103" t="s">
        <v>5</v>
      </c>
      <c r="B8" s="104"/>
      <c r="C8" s="104"/>
      <c r="D8" s="104"/>
      <c r="E8" s="105"/>
    </row>
    <row r="9" spans="1:7" x14ac:dyDescent="0.25">
      <c r="A9" s="91">
        <v>1</v>
      </c>
      <c r="B9" s="106" t="s">
        <v>76</v>
      </c>
      <c r="C9" s="107"/>
      <c r="D9" s="108">
        <v>-914376.23</v>
      </c>
      <c r="E9" s="109"/>
      <c r="F9" s="59"/>
    </row>
    <row r="10" spans="1:7" ht="30" x14ac:dyDescent="0.25">
      <c r="A10" s="48">
        <v>2</v>
      </c>
      <c r="B10" s="81" t="s">
        <v>6</v>
      </c>
      <c r="C10" s="34"/>
      <c r="D10" s="110">
        <f>D11+D12+D13</f>
        <v>1907990.78</v>
      </c>
      <c r="E10" s="110"/>
      <c r="F10" s="70"/>
      <c r="G10" s="70"/>
    </row>
    <row r="11" spans="1:7" x14ac:dyDescent="0.25">
      <c r="A11" s="49" t="s">
        <v>14</v>
      </c>
      <c r="B11" s="27" t="s">
        <v>15</v>
      </c>
      <c r="C11" s="35"/>
      <c r="D11" s="111">
        <v>1698723.74</v>
      </c>
      <c r="E11" s="112"/>
    </row>
    <row r="12" spans="1:7" x14ac:dyDescent="0.25">
      <c r="A12" s="49" t="s">
        <v>16</v>
      </c>
      <c r="B12" s="27" t="s">
        <v>13</v>
      </c>
      <c r="C12" s="35"/>
      <c r="D12" s="111">
        <v>196852</v>
      </c>
      <c r="E12" s="112"/>
    </row>
    <row r="13" spans="1:7" ht="30.75" customHeight="1" x14ac:dyDescent="0.25">
      <c r="A13" s="49" t="s">
        <v>17</v>
      </c>
      <c r="B13" s="27" t="s">
        <v>7</v>
      </c>
      <c r="C13" s="35"/>
      <c r="D13" s="111">
        <v>12415.04</v>
      </c>
      <c r="E13" s="112"/>
    </row>
    <row r="14" spans="1:7" ht="30.75" customHeight="1" x14ac:dyDescent="0.25">
      <c r="A14" s="48">
        <v>3</v>
      </c>
      <c r="B14" s="113" t="s">
        <v>22</v>
      </c>
      <c r="C14" s="113"/>
      <c r="D14" s="114">
        <f>D15+D16+D17</f>
        <v>1849089.48</v>
      </c>
      <c r="E14" s="115"/>
    </row>
    <row r="15" spans="1:7" x14ac:dyDescent="0.25">
      <c r="A15" s="49" t="s">
        <v>18</v>
      </c>
      <c r="B15" s="27" t="s">
        <v>15</v>
      </c>
      <c r="C15" s="35"/>
      <c r="D15" s="111">
        <v>1666677.02</v>
      </c>
      <c r="E15" s="112"/>
    </row>
    <row r="16" spans="1:7" x14ac:dyDescent="0.25">
      <c r="A16" s="49" t="s">
        <v>19</v>
      </c>
      <c r="B16" s="27" t="s">
        <v>13</v>
      </c>
      <c r="C16" s="35"/>
      <c r="D16" s="111">
        <v>169997.42</v>
      </c>
      <c r="E16" s="112"/>
    </row>
    <row r="17" spans="1:8" x14ac:dyDescent="0.25">
      <c r="A17" s="49" t="s">
        <v>20</v>
      </c>
      <c r="B17" s="27" t="s">
        <v>7</v>
      </c>
      <c r="C17" s="35"/>
      <c r="D17" s="111">
        <f>D13</f>
        <v>12415.04</v>
      </c>
      <c r="E17" s="112"/>
    </row>
    <row r="18" spans="1:8" x14ac:dyDescent="0.25">
      <c r="A18" s="49">
        <v>4</v>
      </c>
      <c r="B18" s="27" t="s">
        <v>103</v>
      </c>
      <c r="C18" s="35"/>
      <c r="D18" s="116">
        <f>D10-D14</f>
        <v>58901.300000000047</v>
      </c>
      <c r="E18" s="117"/>
    </row>
    <row r="19" spans="1:8" ht="30" customHeight="1" x14ac:dyDescent="0.25">
      <c r="A19" s="48">
        <v>5</v>
      </c>
      <c r="B19" s="123" t="s">
        <v>23</v>
      </c>
      <c r="C19" s="124"/>
      <c r="D19" s="125">
        <f>C94</f>
        <v>2497811.9639999997</v>
      </c>
      <c r="E19" s="126"/>
    </row>
    <row r="20" spans="1:8" x14ac:dyDescent="0.25">
      <c r="A20" s="49">
        <v>6</v>
      </c>
      <c r="B20" s="27" t="s">
        <v>104</v>
      </c>
      <c r="C20" s="35"/>
      <c r="D20" s="116">
        <f>D10-D19</f>
        <v>-589821.18399999966</v>
      </c>
      <c r="E20" s="117"/>
    </row>
    <row r="21" spans="1:8" x14ac:dyDescent="0.25">
      <c r="A21" s="91">
        <v>7</v>
      </c>
      <c r="B21" s="92" t="s">
        <v>77</v>
      </c>
      <c r="C21" s="93"/>
      <c r="D21" s="108">
        <f>D9+D10-D19</f>
        <v>-1504197.4139999996</v>
      </c>
      <c r="E21" s="109"/>
    </row>
    <row r="22" spans="1:8" x14ac:dyDescent="0.25">
      <c r="A22" s="49"/>
      <c r="B22" s="26"/>
      <c r="C22" s="36"/>
      <c r="D22" s="118"/>
      <c r="E22" s="119"/>
    </row>
    <row r="23" spans="1:8" ht="21.75" customHeight="1" x14ac:dyDescent="0.25">
      <c r="A23" s="120" t="s">
        <v>8</v>
      </c>
      <c r="B23" s="121"/>
      <c r="C23" s="121"/>
      <c r="D23" s="121"/>
      <c r="E23" s="122"/>
    </row>
    <row r="24" spans="1:8" ht="73.5" customHeight="1" x14ac:dyDescent="0.25">
      <c r="A24" s="49" t="s">
        <v>21</v>
      </c>
      <c r="B24" s="83" t="s">
        <v>0</v>
      </c>
      <c r="C24" s="37" t="s">
        <v>9</v>
      </c>
      <c r="D24" s="28" t="s">
        <v>10</v>
      </c>
      <c r="E24" s="29" t="s">
        <v>1</v>
      </c>
    </row>
    <row r="25" spans="1:8" x14ac:dyDescent="0.25">
      <c r="A25" s="51">
        <v>1</v>
      </c>
      <c r="B25" s="2" t="s">
        <v>45</v>
      </c>
      <c r="C25" s="38">
        <f>SUM(C26:C27)</f>
        <v>307436.42000000004</v>
      </c>
      <c r="D25" s="3"/>
      <c r="E25" s="3"/>
      <c r="F25" s="4"/>
    </row>
    <row r="26" spans="1:8" s="8" customFormat="1" x14ac:dyDescent="0.25">
      <c r="A26" s="87" t="s">
        <v>24</v>
      </c>
      <c r="B26" s="96" t="s">
        <v>146</v>
      </c>
      <c r="C26" s="97">
        <v>141885</v>
      </c>
      <c r="D26" s="96" t="s">
        <v>3</v>
      </c>
      <c r="E26" s="97">
        <v>28377</v>
      </c>
      <c r="F26" s="74"/>
      <c r="G26" s="7"/>
      <c r="H26" s="7"/>
    </row>
    <row r="27" spans="1:8" s="8" customFormat="1" x14ac:dyDescent="0.25">
      <c r="A27" s="87" t="s">
        <v>95</v>
      </c>
      <c r="B27" s="96" t="s">
        <v>147</v>
      </c>
      <c r="C27" s="97">
        <v>165551.42000000001</v>
      </c>
      <c r="D27" s="96" t="s">
        <v>3</v>
      </c>
      <c r="E27" s="97">
        <v>28377</v>
      </c>
      <c r="F27" s="74"/>
      <c r="G27" s="7"/>
      <c r="H27" s="7"/>
    </row>
    <row r="28" spans="1:8" s="9" customFormat="1" ht="28.5" x14ac:dyDescent="0.25">
      <c r="A28" s="51">
        <v>2</v>
      </c>
      <c r="B28" s="2" t="s">
        <v>46</v>
      </c>
      <c r="C28" s="38">
        <f>SUM(C29:C30)</f>
        <v>151345.85999999999</v>
      </c>
      <c r="D28" s="3"/>
      <c r="E28" s="3"/>
    </row>
    <row r="29" spans="1:8" s="8" customFormat="1" x14ac:dyDescent="0.25">
      <c r="A29" s="87" t="s">
        <v>14</v>
      </c>
      <c r="B29" s="96" t="s">
        <v>142</v>
      </c>
      <c r="C29" s="97">
        <v>68578.679999999993</v>
      </c>
      <c r="D29" s="96" t="s">
        <v>3</v>
      </c>
      <c r="E29" s="97">
        <v>28377</v>
      </c>
      <c r="F29" s="7"/>
      <c r="G29" s="7"/>
      <c r="H29" s="7"/>
    </row>
    <row r="30" spans="1:8" s="8" customFormat="1" x14ac:dyDescent="0.25">
      <c r="A30" s="87" t="s">
        <v>16</v>
      </c>
      <c r="B30" s="96" t="s">
        <v>143</v>
      </c>
      <c r="C30" s="97">
        <v>82767.179999999993</v>
      </c>
      <c r="D30" s="96" t="s">
        <v>3</v>
      </c>
      <c r="E30" s="97">
        <v>28377</v>
      </c>
      <c r="F30" s="7"/>
      <c r="G30" s="7"/>
      <c r="H30" s="7"/>
    </row>
    <row r="31" spans="1:8" s="9" customFormat="1" x14ac:dyDescent="0.25">
      <c r="A31" s="51">
        <v>3</v>
      </c>
      <c r="B31" s="2" t="s">
        <v>47</v>
      </c>
      <c r="C31" s="38"/>
      <c r="D31" s="31"/>
      <c r="E31" s="3"/>
    </row>
    <row r="32" spans="1:8" s="9" customFormat="1" ht="28.5" x14ac:dyDescent="0.25">
      <c r="A32" s="51">
        <v>4</v>
      </c>
      <c r="B32" s="2" t="s">
        <v>48</v>
      </c>
      <c r="C32" s="38">
        <f>SUM(C33:C40)</f>
        <v>55099.649999999994</v>
      </c>
      <c r="D32" s="3"/>
      <c r="E32" s="3"/>
    </row>
    <row r="33" spans="1:8" s="8" customFormat="1" x14ac:dyDescent="0.25">
      <c r="A33" s="87" t="s">
        <v>25</v>
      </c>
      <c r="B33" s="96" t="s">
        <v>107</v>
      </c>
      <c r="C33" s="97">
        <v>4256.55</v>
      </c>
      <c r="D33" s="96" t="s">
        <v>3</v>
      </c>
      <c r="E33" s="97">
        <v>28377</v>
      </c>
      <c r="F33" s="7"/>
      <c r="G33" s="7"/>
      <c r="H33" s="7"/>
    </row>
    <row r="34" spans="1:8" s="8" customFormat="1" x14ac:dyDescent="0.25">
      <c r="A34" s="87" t="s">
        <v>26</v>
      </c>
      <c r="B34" s="96" t="s">
        <v>108</v>
      </c>
      <c r="C34" s="97">
        <v>3547.13</v>
      </c>
      <c r="D34" s="96" t="s">
        <v>3</v>
      </c>
      <c r="E34" s="97">
        <v>28377</v>
      </c>
      <c r="F34" s="7"/>
      <c r="G34" s="7"/>
      <c r="H34" s="7"/>
    </row>
    <row r="35" spans="1:8" s="8" customFormat="1" x14ac:dyDescent="0.25">
      <c r="A35" s="87" t="s">
        <v>27</v>
      </c>
      <c r="B35" s="96" t="s">
        <v>117</v>
      </c>
      <c r="C35" s="97">
        <v>1892.75</v>
      </c>
      <c r="D35" s="96" t="s">
        <v>3</v>
      </c>
      <c r="E35" s="97">
        <v>28377</v>
      </c>
      <c r="F35" s="7"/>
      <c r="G35" s="7"/>
      <c r="H35" s="7"/>
    </row>
    <row r="36" spans="1:8" s="8" customFormat="1" x14ac:dyDescent="0.25">
      <c r="A36" s="87" t="s">
        <v>28</v>
      </c>
      <c r="B36" s="96" t="s">
        <v>118</v>
      </c>
      <c r="C36" s="97">
        <v>2128.2800000000002</v>
      </c>
      <c r="D36" s="96" t="s">
        <v>3</v>
      </c>
      <c r="E36" s="97">
        <v>28377</v>
      </c>
      <c r="F36" s="7"/>
      <c r="G36" s="7"/>
      <c r="H36" s="7"/>
    </row>
    <row r="37" spans="1:8" s="8" customFormat="1" x14ac:dyDescent="0.25">
      <c r="A37" s="87" t="s">
        <v>96</v>
      </c>
      <c r="B37" s="96" t="s">
        <v>151</v>
      </c>
      <c r="C37" s="97">
        <v>3311.6</v>
      </c>
      <c r="D37" s="96" t="s">
        <v>3</v>
      </c>
      <c r="E37" s="97">
        <v>28377</v>
      </c>
      <c r="F37" s="7"/>
      <c r="G37" s="7"/>
      <c r="H37" s="7"/>
    </row>
    <row r="38" spans="1:8" s="8" customFormat="1" x14ac:dyDescent="0.25">
      <c r="A38" s="87" t="s">
        <v>97</v>
      </c>
      <c r="B38" s="96" t="s">
        <v>152</v>
      </c>
      <c r="C38" s="97">
        <v>3073.23</v>
      </c>
      <c r="D38" s="96" t="s">
        <v>3</v>
      </c>
      <c r="E38" s="97">
        <v>28377</v>
      </c>
      <c r="F38" s="7"/>
      <c r="G38" s="7"/>
      <c r="H38" s="7"/>
    </row>
    <row r="39" spans="1:8" s="8" customFormat="1" x14ac:dyDescent="0.25">
      <c r="A39" s="87" t="s">
        <v>98</v>
      </c>
      <c r="B39" s="96" t="s">
        <v>156</v>
      </c>
      <c r="C39" s="97">
        <v>17735.63</v>
      </c>
      <c r="D39" s="96" t="s">
        <v>3</v>
      </c>
      <c r="E39" s="97">
        <v>28377</v>
      </c>
      <c r="F39" s="7"/>
      <c r="G39" s="7"/>
      <c r="H39" s="7"/>
    </row>
    <row r="40" spans="1:8" s="8" customFormat="1" x14ac:dyDescent="0.25">
      <c r="A40" s="87" t="s">
        <v>99</v>
      </c>
      <c r="B40" s="96" t="s">
        <v>157</v>
      </c>
      <c r="C40" s="97">
        <v>19154.48</v>
      </c>
      <c r="D40" s="96" t="s">
        <v>3</v>
      </c>
      <c r="E40" s="97">
        <v>28377</v>
      </c>
      <c r="F40" s="7"/>
      <c r="G40" s="7"/>
      <c r="H40" s="7"/>
    </row>
    <row r="41" spans="1:8" ht="42.75" outlineLevel="1" x14ac:dyDescent="0.25">
      <c r="A41" s="51">
        <v>5</v>
      </c>
      <c r="B41" s="86" t="s">
        <v>88</v>
      </c>
      <c r="C41" s="40">
        <f>SUM(C42:C68)</f>
        <v>1208397.74</v>
      </c>
      <c r="D41" s="10"/>
      <c r="E41" s="10"/>
      <c r="F41" s="4"/>
      <c r="G41" s="4"/>
    </row>
    <row r="42" spans="1:8" outlineLevel="1" x14ac:dyDescent="0.25">
      <c r="A42" s="49" t="s">
        <v>29</v>
      </c>
      <c r="B42" s="96" t="s">
        <v>105</v>
      </c>
      <c r="C42" s="97">
        <v>2490.17</v>
      </c>
      <c r="D42" s="96" t="s">
        <v>106</v>
      </c>
      <c r="E42" s="97">
        <v>1</v>
      </c>
      <c r="F42" s="4"/>
      <c r="G42" s="4"/>
    </row>
    <row r="43" spans="1:8" outlineLevel="1" x14ac:dyDescent="0.25">
      <c r="A43" s="49" t="s">
        <v>30</v>
      </c>
      <c r="B43" s="96" t="s">
        <v>111</v>
      </c>
      <c r="C43" s="97">
        <v>2502.6999999999998</v>
      </c>
      <c r="D43" s="96" t="s">
        <v>66</v>
      </c>
      <c r="E43" s="97">
        <v>2</v>
      </c>
      <c r="F43" s="4"/>
      <c r="G43" s="4"/>
    </row>
    <row r="44" spans="1:8" ht="30" customHeight="1" outlineLevel="1" x14ac:dyDescent="0.25">
      <c r="A44" s="49" t="s">
        <v>31</v>
      </c>
      <c r="B44" s="96" t="s">
        <v>112</v>
      </c>
      <c r="C44" s="97">
        <v>11326.86</v>
      </c>
      <c r="D44" s="96" t="s">
        <v>66</v>
      </c>
      <c r="E44" s="97">
        <v>6</v>
      </c>
      <c r="F44" s="4"/>
      <c r="G44" s="4"/>
    </row>
    <row r="45" spans="1:8" outlineLevel="1" x14ac:dyDescent="0.25">
      <c r="A45" s="49" t="s">
        <v>32</v>
      </c>
      <c r="B45" s="96" t="s">
        <v>113</v>
      </c>
      <c r="C45" s="97">
        <v>22931.05</v>
      </c>
      <c r="D45" s="96" t="s">
        <v>3</v>
      </c>
      <c r="E45" s="97">
        <v>17087.22</v>
      </c>
      <c r="F45" s="4"/>
      <c r="G45" s="4"/>
    </row>
    <row r="46" spans="1:8" outlineLevel="1" x14ac:dyDescent="0.25">
      <c r="A46" s="49" t="s">
        <v>33</v>
      </c>
      <c r="B46" s="96" t="s">
        <v>114</v>
      </c>
      <c r="C46" s="97">
        <v>40437.22</v>
      </c>
      <c r="D46" s="96" t="s">
        <v>3</v>
      </c>
      <c r="E46" s="97">
        <v>28377</v>
      </c>
      <c r="F46" s="4"/>
      <c r="G46" s="4"/>
    </row>
    <row r="47" spans="1:8" outlineLevel="1" x14ac:dyDescent="0.25">
      <c r="A47" s="49" t="s">
        <v>34</v>
      </c>
      <c r="B47" s="96" t="s">
        <v>119</v>
      </c>
      <c r="C47" s="97">
        <v>67508.320000000007</v>
      </c>
      <c r="D47" s="96" t="s">
        <v>69</v>
      </c>
      <c r="E47" s="97">
        <v>44</v>
      </c>
      <c r="F47" s="4"/>
      <c r="G47" s="4"/>
    </row>
    <row r="48" spans="1:8" outlineLevel="1" x14ac:dyDescent="0.25">
      <c r="A48" s="49" t="s">
        <v>35</v>
      </c>
      <c r="B48" s="96" t="s">
        <v>124</v>
      </c>
      <c r="C48" s="97">
        <v>6870</v>
      </c>
      <c r="D48" s="96" t="s">
        <v>68</v>
      </c>
      <c r="E48" s="97">
        <v>24</v>
      </c>
      <c r="F48" s="4"/>
      <c r="G48" s="4"/>
    </row>
    <row r="49" spans="1:7" outlineLevel="1" x14ac:dyDescent="0.25">
      <c r="A49" s="49" t="s">
        <v>36</v>
      </c>
      <c r="B49" s="96" t="s">
        <v>125</v>
      </c>
      <c r="C49" s="97">
        <v>3036.77</v>
      </c>
      <c r="D49" s="96" t="s">
        <v>68</v>
      </c>
      <c r="E49" s="97">
        <v>1</v>
      </c>
      <c r="F49" s="4"/>
      <c r="G49" s="4"/>
    </row>
    <row r="50" spans="1:7" outlineLevel="1" x14ac:dyDescent="0.25">
      <c r="A50" s="49" t="s">
        <v>37</v>
      </c>
      <c r="B50" s="96" t="s">
        <v>126</v>
      </c>
      <c r="C50" s="97">
        <v>153079.20000000001</v>
      </c>
      <c r="D50" s="96" t="s">
        <v>67</v>
      </c>
      <c r="E50" s="97">
        <v>1</v>
      </c>
      <c r="F50" s="4"/>
      <c r="G50" s="4"/>
    </row>
    <row r="51" spans="1:7" outlineLevel="1" x14ac:dyDescent="0.25">
      <c r="A51" s="49" t="s">
        <v>38</v>
      </c>
      <c r="B51" s="96" t="s">
        <v>127</v>
      </c>
      <c r="C51" s="97">
        <v>208161.76</v>
      </c>
      <c r="D51" s="96" t="s">
        <v>67</v>
      </c>
      <c r="E51" s="97">
        <v>1</v>
      </c>
      <c r="F51" s="4"/>
      <c r="G51" s="4"/>
    </row>
    <row r="52" spans="1:7" outlineLevel="1" x14ac:dyDescent="0.25">
      <c r="A52" s="49" t="s">
        <v>39</v>
      </c>
      <c r="B52" s="96" t="s">
        <v>128</v>
      </c>
      <c r="C52" s="97">
        <v>127581.57</v>
      </c>
      <c r="D52" s="96" t="s">
        <v>67</v>
      </c>
      <c r="E52" s="97">
        <v>1</v>
      </c>
      <c r="F52" s="4"/>
      <c r="G52" s="4"/>
    </row>
    <row r="53" spans="1:7" outlineLevel="1" x14ac:dyDescent="0.25">
      <c r="A53" s="49" t="s">
        <v>59</v>
      </c>
      <c r="B53" s="96" t="s">
        <v>129</v>
      </c>
      <c r="C53" s="97">
        <v>31245.8</v>
      </c>
      <c r="D53" s="96" t="s">
        <v>130</v>
      </c>
      <c r="E53" s="97">
        <v>1</v>
      </c>
      <c r="F53" s="4"/>
      <c r="G53" s="4"/>
    </row>
    <row r="54" spans="1:7" outlineLevel="1" x14ac:dyDescent="0.25">
      <c r="A54" s="49" t="s">
        <v>60</v>
      </c>
      <c r="B54" s="96" t="s">
        <v>131</v>
      </c>
      <c r="C54" s="97">
        <v>36990.800000000003</v>
      </c>
      <c r="D54" s="96" t="s">
        <v>130</v>
      </c>
      <c r="E54" s="97">
        <v>1</v>
      </c>
      <c r="F54" s="4"/>
      <c r="G54" s="4"/>
    </row>
    <row r="55" spans="1:7" outlineLevel="1" x14ac:dyDescent="0.25">
      <c r="A55" s="49" t="s">
        <v>61</v>
      </c>
      <c r="B55" s="96" t="s">
        <v>132</v>
      </c>
      <c r="C55" s="97">
        <v>68577.52</v>
      </c>
      <c r="D55" s="96" t="s">
        <v>130</v>
      </c>
      <c r="E55" s="97">
        <v>1</v>
      </c>
      <c r="F55" s="4"/>
      <c r="G55" s="4"/>
    </row>
    <row r="56" spans="1:7" outlineLevel="1" x14ac:dyDescent="0.25">
      <c r="A56" s="49" t="s">
        <v>62</v>
      </c>
      <c r="B56" s="96" t="s">
        <v>133</v>
      </c>
      <c r="C56" s="97">
        <v>106841.83</v>
      </c>
      <c r="D56" s="96" t="s">
        <v>134</v>
      </c>
      <c r="E56" s="97">
        <v>1</v>
      </c>
      <c r="F56" s="4"/>
      <c r="G56" s="4"/>
    </row>
    <row r="57" spans="1:7" outlineLevel="1" x14ac:dyDescent="0.25">
      <c r="A57" s="49" t="s">
        <v>63</v>
      </c>
      <c r="B57" s="96" t="s">
        <v>135</v>
      </c>
      <c r="C57" s="97">
        <v>83252.289999999994</v>
      </c>
      <c r="D57" s="96" t="s">
        <v>130</v>
      </c>
      <c r="E57" s="97">
        <v>1</v>
      </c>
      <c r="F57" s="4"/>
      <c r="G57" s="4"/>
    </row>
    <row r="58" spans="1:7" outlineLevel="1" x14ac:dyDescent="0.25">
      <c r="A58" s="49" t="s">
        <v>64</v>
      </c>
      <c r="B58" s="96" t="s">
        <v>136</v>
      </c>
      <c r="C58" s="97">
        <v>4794.9799999999996</v>
      </c>
      <c r="D58" s="96" t="s">
        <v>66</v>
      </c>
      <c r="E58" s="97">
        <v>1</v>
      </c>
      <c r="F58" s="4"/>
      <c r="G58" s="4"/>
    </row>
    <row r="59" spans="1:7" outlineLevel="1" x14ac:dyDescent="0.25">
      <c r="A59" s="49" t="s">
        <v>65</v>
      </c>
      <c r="B59" s="96" t="s">
        <v>137</v>
      </c>
      <c r="C59" s="97">
        <v>140153.01</v>
      </c>
      <c r="D59" s="96" t="s">
        <v>138</v>
      </c>
      <c r="E59" s="97">
        <v>1</v>
      </c>
      <c r="F59" s="4"/>
      <c r="G59" s="4"/>
    </row>
    <row r="60" spans="1:7" s="15" customFormat="1" outlineLevel="2" x14ac:dyDescent="0.25">
      <c r="A60" s="49" t="s">
        <v>79</v>
      </c>
      <c r="B60" s="96" t="s">
        <v>139</v>
      </c>
      <c r="C60" s="97">
        <v>20438.95</v>
      </c>
      <c r="D60" s="96" t="s">
        <v>66</v>
      </c>
      <c r="E60" s="97">
        <v>5</v>
      </c>
    </row>
    <row r="61" spans="1:7" s="15" customFormat="1" outlineLevel="2" x14ac:dyDescent="0.25">
      <c r="A61" s="49" t="s">
        <v>80</v>
      </c>
      <c r="B61" s="96" t="s">
        <v>148</v>
      </c>
      <c r="C61" s="97">
        <v>6473.12</v>
      </c>
      <c r="D61" s="96" t="s">
        <v>66</v>
      </c>
      <c r="E61" s="97">
        <v>4</v>
      </c>
    </row>
    <row r="62" spans="1:7" s="15" customFormat="1" outlineLevel="2" x14ac:dyDescent="0.25">
      <c r="A62" s="49" t="s">
        <v>81</v>
      </c>
      <c r="B62" s="96" t="s">
        <v>149</v>
      </c>
      <c r="C62" s="97">
        <v>2087.54</v>
      </c>
      <c r="D62" s="96" t="s">
        <v>66</v>
      </c>
      <c r="E62" s="97">
        <v>1</v>
      </c>
    </row>
    <row r="63" spans="1:7" s="15" customFormat="1" outlineLevel="2" x14ac:dyDescent="0.25">
      <c r="A63" s="49" t="s">
        <v>82</v>
      </c>
      <c r="B63" s="96" t="s">
        <v>150</v>
      </c>
      <c r="C63" s="97">
        <v>11723.18</v>
      </c>
      <c r="D63" s="96" t="s">
        <v>3</v>
      </c>
      <c r="E63" s="97">
        <v>6.23</v>
      </c>
    </row>
    <row r="64" spans="1:7" s="15" customFormat="1" outlineLevel="2" x14ac:dyDescent="0.25">
      <c r="A64" s="49" t="s">
        <v>83</v>
      </c>
      <c r="B64" s="96" t="s">
        <v>153</v>
      </c>
      <c r="C64" s="97">
        <v>15394.56</v>
      </c>
      <c r="D64" s="96" t="s">
        <v>68</v>
      </c>
      <c r="E64" s="97">
        <v>4</v>
      </c>
    </row>
    <row r="65" spans="1:8" s="15" customFormat="1" outlineLevel="2" x14ac:dyDescent="0.25">
      <c r="A65" s="49" t="s">
        <v>84</v>
      </c>
      <c r="B65" s="96" t="s">
        <v>154</v>
      </c>
      <c r="C65" s="97">
        <v>3557.39</v>
      </c>
      <c r="D65" s="96" t="s">
        <v>68</v>
      </c>
      <c r="E65" s="97">
        <v>0.5</v>
      </c>
    </row>
    <row r="66" spans="1:8" s="15" customFormat="1" outlineLevel="2" x14ac:dyDescent="0.25">
      <c r="A66" s="49" t="s">
        <v>85</v>
      </c>
      <c r="B66" s="96" t="s">
        <v>155</v>
      </c>
      <c r="C66" s="97">
        <v>17625.75</v>
      </c>
      <c r="D66" s="96" t="s">
        <v>68</v>
      </c>
      <c r="E66" s="97">
        <v>3.75</v>
      </c>
    </row>
    <row r="67" spans="1:8" s="15" customFormat="1" outlineLevel="2" x14ac:dyDescent="0.25">
      <c r="A67" s="49" t="s">
        <v>86</v>
      </c>
      <c r="B67" s="96" t="s">
        <v>158</v>
      </c>
      <c r="C67" s="97">
        <v>13315.4</v>
      </c>
      <c r="D67" s="96" t="s">
        <v>66</v>
      </c>
      <c r="E67" s="97">
        <v>1</v>
      </c>
    </row>
    <row r="68" spans="1:8" s="15" customFormat="1" outlineLevel="2" x14ac:dyDescent="0.25">
      <c r="A68" s="49" t="s">
        <v>87</v>
      </c>
      <c r="B68" s="64"/>
      <c r="C68" s="65"/>
      <c r="D68" s="63"/>
      <c r="E68" s="63"/>
    </row>
    <row r="69" spans="1:8" s="15" customFormat="1" ht="28.5" outlineLevel="2" x14ac:dyDescent="0.25">
      <c r="A69" s="67">
        <v>6</v>
      </c>
      <c r="B69" s="2" t="s">
        <v>49</v>
      </c>
      <c r="C69" s="41"/>
      <c r="D69" s="14"/>
      <c r="E69" s="14"/>
    </row>
    <row r="70" spans="1:8" s="15" customFormat="1" ht="28.5" outlineLevel="2" x14ac:dyDescent="0.25">
      <c r="A70" s="68">
        <v>7</v>
      </c>
      <c r="B70" s="2" t="s">
        <v>50</v>
      </c>
      <c r="C70" s="41"/>
      <c r="D70" s="14"/>
      <c r="E70" s="66"/>
    </row>
    <row r="71" spans="1:8" s="15" customFormat="1" outlineLevel="2" x14ac:dyDescent="0.25">
      <c r="A71" s="68">
        <v>8</v>
      </c>
      <c r="B71" s="71" t="s">
        <v>51</v>
      </c>
      <c r="C71" s="72">
        <v>0</v>
      </c>
      <c r="D71" s="73"/>
      <c r="E71" s="73"/>
    </row>
    <row r="72" spans="1:8" s="15" customFormat="1" ht="28.5" outlineLevel="2" x14ac:dyDescent="0.25">
      <c r="A72" s="68">
        <v>9</v>
      </c>
      <c r="B72" s="2" t="s">
        <v>52</v>
      </c>
      <c r="C72" s="41">
        <f>SUM(C73:C74)</f>
        <v>1877.22</v>
      </c>
      <c r="D72" s="14"/>
      <c r="E72" s="14"/>
    </row>
    <row r="73" spans="1:8" s="8" customFormat="1" x14ac:dyDescent="0.25">
      <c r="A73" s="69" t="s">
        <v>89</v>
      </c>
      <c r="B73" s="96" t="s">
        <v>122</v>
      </c>
      <c r="C73" s="97">
        <v>1877.22</v>
      </c>
      <c r="D73" s="96" t="s">
        <v>123</v>
      </c>
      <c r="E73" s="97">
        <v>1</v>
      </c>
      <c r="F73" s="7"/>
      <c r="G73" s="7"/>
      <c r="H73" s="7"/>
    </row>
    <row r="74" spans="1:8" s="8" customFormat="1" x14ac:dyDescent="0.25">
      <c r="A74" s="69" t="s">
        <v>90</v>
      </c>
      <c r="B74" s="11"/>
      <c r="C74" s="12"/>
      <c r="D74" s="13"/>
      <c r="E74" s="13"/>
      <c r="F74" s="7"/>
      <c r="G74" s="7"/>
      <c r="H74" s="7"/>
    </row>
    <row r="75" spans="1:8" s="15" customFormat="1" ht="28.5" outlineLevel="2" x14ac:dyDescent="0.25">
      <c r="A75" s="68">
        <v>10</v>
      </c>
      <c r="B75" s="2" t="s">
        <v>53</v>
      </c>
      <c r="C75" s="41"/>
      <c r="D75" s="14"/>
      <c r="E75" s="14"/>
    </row>
    <row r="76" spans="1:8" s="15" customFormat="1" ht="28.5" outlineLevel="2" x14ac:dyDescent="0.25">
      <c r="A76" s="52">
        <v>11</v>
      </c>
      <c r="B76" s="16" t="s">
        <v>54</v>
      </c>
      <c r="C76" s="41">
        <f>SUM(C77:C78)</f>
        <v>69994.700000000012</v>
      </c>
      <c r="D76" s="14"/>
      <c r="E76" s="14"/>
    </row>
    <row r="77" spans="1:8" s="8" customFormat="1" x14ac:dyDescent="0.25">
      <c r="A77" s="87" t="s">
        <v>40</v>
      </c>
      <c r="B77" s="96" t="s">
        <v>140</v>
      </c>
      <c r="C77" s="97">
        <v>32159.65</v>
      </c>
      <c r="D77" s="96" t="s">
        <v>3</v>
      </c>
      <c r="E77" s="97">
        <v>28377</v>
      </c>
      <c r="F77" s="7"/>
      <c r="G77" s="7"/>
      <c r="H77" s="7"/>
    </row>
    <row r="78" spans="1:8" s="8" customFormat="1" x14ac:dyDescent="0.25">
      <c r="A78" s="87" t="s">
        <v>100</v>
      </c>
      <c r="B78" s="96" t="s">
        <v>141</v>
      </c>
      <c r="C78" s="97">
        <v>37835.050000000003</v>
      </c>
      <c r="D78" s="96" t="s">
        <v>3</v>
      </c>
      <c r="E78" s="97">
        <v>28377</v>
      </c>
      <c r="F78" s="7"/>
      <c r="G78" s="7"/>
      <c r="H78" s="7"/>
    </row>
    <row r="79" spans="1:8" s="15" customFormat="1" ht="28.5" outlineLevel="2" x14ac:dyDescent="0.25">
      <c r="A79" s="52">
        <v>12</v>
      </c>
      <c r="B79" s="2" t="s">
        <v>55</v>
      </c>
      <c r="C79" s="41">
        <f>SUM(C80:C81)</f>
        <v>6855.8</v>
      </c>
      <c r="D79" s="14"/>
      <c r="E79" s="14"/>
    </row>
    <row r="80" spans="1:8" s="8" customFormat="1" x14ac:dyDescent="0.25">
      <c r="A80" s="57" t="s">
        <v>41</v>
      </c>
      <c r="B80" s="96" t="s">
        <v>109</v>
      </c>
      <c r="C80" s="97">
        <v>6855.8</v>
      </c>
      <c r="D80" s="96" t="s">
        <v>3</v>
      </c>
      <c r="E80" s="97">
        <v>1958.8</v>
      </c>
      <c r="F80" s="7"/>
      <c r="G80" s="7"/>
      <c r="H80" s="7"/>
    </row>
    <row r="81" spans="1:8" s="8" customFormat="1" x14ac:dyDescent="0.25">
      <c r="A81" s="57" t="s">
        <v>91</v>
      </c>
      <c r="B81" s="5"/>
      <c r="C81" s="39"/>
      <c r="D81" s="30"/>
      <c r="E81" s="6"/>
      <c r="F81" s="7"/>
      <c r="G81" s="7"/>
      <c r="H81" s="7"/>
    </row>
    <row r="82" spans="1:8" s="15" customFormat="1" ht="57" outlineLevel="2" x14ac:dyDescent="0.25">
      <c r="A82" s="52">
        <v>13</v>
      </c>
      <c r="B82" s="2" t="s">
        <v>56</v>
      </c>
      <c r="C82" s="41">
        <f>SUM(C83:C88)</f>
        <v>224160.89</v>
      </c>
      <c r="D82" s="14"/>
      <c r="E82" s="14"/>
    </row>
    <row r="83" spans="1:8" s="8" customFormat="1" x14ac:dyDescent="0.25">
      <c r="A83" s="87" t="s">
        <v>42</v>
      </c>
      <c r="B83" s="96" t="s">
        <v>110</v>
      </c>
      <c r="C83" s="97">
        <v>15589.99</v>
      </c>
      <c r="D83" s="96" t="s">
        <v>66</v>
      </c>
      <c r="E83" s="97">
        <v>1</v>
      </c>
      <c r="F83" s="7"/>
      <c r="G83" s="7"/>
      <c r="H83" s="7"/>
    </row>
    <row r="84" spans="1:8" s="8" customFormat="1" x14ac:dyDescent="0.25">
      <c r="A84" s="87" t="s">
        <v>58</v>
      </c>
      <c r="B84" s="96" t="s">
        <v>115</v>
      </c>
      <c r="C84" s="97">
        <v>473.9</v>
      </c>
      <c r="D84" s="96" t="s">
        <v>3</v>
      </c>
      <c r="E84" s="97">
        <v>28377</v>
      </c>
      <c r="F84" s="7"/>
      <c r="G84" s="7"/>
      <c r="H84" s="7"/>
    </row>
    <row r="85" spans="1:8" s="8" customFormat="1" x14ac:dyDescent="0.25">
      <c r="A85" s="87" t="s">
        <v>101</v>
      </c>
      <c r="B85" s="96" t="s">
        <v>116</v>
      </c>
      <c r="C85" s="97">
        <v>473.9</v>
      </c>
      <c r="D85" s="96" t="s">
        <v>3</v>
      </c>
      <c r="E85" s="97">
        <v>28377</v>
      </c>
      <c r="F85" s="7"/>
      <c r="G85" s="7"/>
      <c r="H85" s="7"/>
    </row>
    <row r="86" spans="1:8" s="8" customFormat="1" x14ac:dyDescent="0.25">
      <c r="A86" s="87" t="s">
        <v>102</v>
      </c>
      <c r="B86" s="96" t="s">
        <v>144</v>
      </c>
      <c r="C86" s="97">
        <v>99555</v>
      </c>
      <c r="D86" s="96" t="s">
        <v>3</v>
      </c>
      <c r="E86" s="97">
        <v>28377</v>
      </c>
      <c r="F86" s="7"/>
      <c r="G86" s="7"/>
      <c r="H86" s="7"/>
    </row>
    <row r="87" spans="1:8" s="8" customFormat="1" x14ac:dyDescent="0.25">
      <c r="A87" s="87" t="s">
        <v>159</v>
      </c>
      <c r="B87" s="96" t="s">
        <v>145</v>
      </c>
      <c r="C87" s="97">
        <v>108068.1</v>
      </c>
      <c r="D87" s="96" t="s">
        <v>3</v>
      </c>
      <c r="E87" s="97">
        <v>28377</v>
      </c>
      <c r="F87" s="7"/>
      <c r="G87" s="7"/>
      <c r="H87" s="7"/>
    </row>
    <row r="88" spans="1:8" s="8" customFormat="1" x14ac:dyDescent="0.25">
      <c r="A88" s="87" t="s">
        <v>160</v>
      </c>
      <c r="B88" s="88"/>
      <c r="C88" s="89"/>
      <c r="D88" s="90"/>
      <c r="E88" s="6"/>
      <c r="F88" s="7"/>
      <c r="G88" s="7"/>
      <c r="H88" s="7"/>
    </row>
    <row r="89" spans="1:8" s="15" customFormat="1" outlineLevel="2" x14ac:dyDescent="0.25">
      <c r="A89" s="58" t="s">
        <v>92</v>
      </c>
      <c r="B89" s="17" t="s">
        <v>57</v>
      </c>
      <c r="C89" s="42">
        <f>SUM(C90:C92)</f>
        <v>56341.69</v>
      </c>
      <c r="D89" s="31"/>
      <c r="E89" s="18"/>
    </row>
    <row r="90" spans="1:8" s="15" customFormat="1" ht="29.25" customHeight="1" outlineLevel="2" x14ac:dyDescent="0.25">
      <c r="A90" s="53" t="s">
        <v>43</v>
      </c>
      <c r="B90" s="60" t="s">
        <v>74</v>
      </c>
      <c r="C90" s="95">
        <f>E90*7.48</f>
        <v>7180.8</v>
      </c>
      <c r="D90" s="75" t="s">
        <v>70</v>
      </c>
      <c r="E90" s="76">
        <v>960</v>
      </c>
    </row>
    <row r="91" spans="1:8" s="15" customFormat="1" ht="19.5" customHeight="1" outlineLevel="2" x14ac:dyDescent="0.25">
      <c r="A91" s="53" t="s">
        <v>44</v>
      </c>
      <c r="B91" s="96" t="s">
        <v>120</v>
      </c>
      <c r="C91" s="97">
        <v>19000</v>
      </c>
      <c r="D91" s="96" t="s">
        <v>121</v>
      </c>
      <c r="E91" s="97">
        <v>1</v>
      </c>
    </row>
    <row r="92" spans="1:8" s="15" customFormat="1" ht="21" customHeight="1" outlineLevel="2" x14ac:dyDescent="0.25">
      <c r="A92" s="53" t="s">
        <v>73</v>
      </c>
      <c r="B92" s="77" t="s">
        <v>71</v>
      </c>
      <c r="C92" s="94">
        <v>30160.89</v>
      </c>
      <c r="D92" s="78" t="s">
        <v>2</v>
      </c>
      <c r="E92" s="79"/>
    </row>
    <row r="93" spans="1:8" s="15" customFormat="1" outlineLevel="2" x14ac:dyDescent="0.25">
      <c r="A93" s="61" t="s">
        <v>93</v>
      </c>
      <c r="B93" s="62" t="s">
        <v>11</v>
      </c>
      <c r="C93" s="98">
        <f>C25+C28+C31+C32+C41+C69+C70+C71+C72+C75+C76+C79+C82+C89</f>
        <v>2081509.9699999997</v>
      </c>
      <c r="D93" s="63"/>
      <c r="E93" s="63"/>
      <c r="F93" s="19"/>
    </row>
    <row r="94" spans="1:8" s="56" customFormat="1" outlineLevel="2" x14ac:dyDescent="0.25">
      <c r="A94" s="58" t="s">
        <v>94</v>
      </c>
      <c r="B94" s="54" t="s">
        <v>12</v>
      </c>
      <c r="C94" s="99">
        <f>C93*1.2</f>
        <v>2497811.9639999997</v>
      </c>
      <c r="D94" s="55" t="s">
        <v>2</v>
      </c>
      <c r="E94" s="55"/>
      <c r="F94" s="80"/>
    </row>
    <row r="95" spans="1:8" s="15" customFormat="1" outlineLevel="2" x14ac:dyDescent="0.25">
      <c r="A95" s="50"/>
      <c r="B95" s="20"/>
      <c r="C95" s="43"/>
      <c r="D95" s="21"/>
      <c r="E95" s="21"/>
    </row>
    <row r="96" spans="1:8" x14ac:dyDescent="0.25">
      <c r="B96" s="1"/>
      <c r="C96" s="44"/>
      <c r="D96" s="32"/>
      <c r="E96" s="32"/>
    </row>
    <row r="97" spans="1:6" x14ac:dyDescent="0.25">
      <c r="B97" s="1"/>
      <c r="C97" s="32"/>
      <c r="D97" s="32"/>
      <c r="E97" s="32"/>
    </row>
    <row r="98" spans="1:6" s="15" customFormat="1" outlineLevel="2" x14ac:dyDescent="0.25">
      <c r="A98" s="50"/>
    </row>
    <row r="99" spans="1:6" x14ac:dyDescent="0.25">
      <c r="B99" s="1"/>
      <c r="C99" s="1"/>
      <c r="D99" s="1"/>
      <c r="E99" s="1"/>
      <c r="F99" s="4"/>
    </row>
    <row r="100" spans="1:6" ht="16.5" customHeight="1" x14ac:dyDescent="0.25">
      <c r="B100" s="1"/>
      <c r="C100" s="1"/>
      <c r="D100" s="1"/>
      <c r="E100" s="1"/>
    </row>
    <row r="101" spans="1:6" x14ac:dyDescent="0.25">
      <c r="B101" s="22"/>
      <c r="C101" s="45"/>
      <c r="D101" s="23"/>
      <c r="E101" s="23"/>
    </row>
    <row r="102" spans="1:6" x14ac:dyDescent="0.25">
      <c r="B102" s="22"/>
      <c r="C102" s="45"/>
      <c r="D102" s="33"/>
      <c r="E102" s="23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4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2025-03-28T02:46:24Z</dcterms:modified>
</cp:coreProperties>
</file>